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01 - Stavební úpravy soci..." sheetId="2" r:id="rId2"/>
    <sheet name="02 - ZTI" sheetId="3" r:id="rId3"/>
    <sheet name="03 - Elektroinstalace" sheetId="4" r:id="rId4"/>
    <sheet name="04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Stavební úpravy soci...'!$C$95:$K$709</definedName>
    <definedName name="_xlnm.Print_Area" localSheetId="1">'01 - Stavební úpravy soci...'!$C$4:$J$39,'01 - Stavební úpravy soci...'!$C$45:$J$77,'01 - Stavební úpravy soci...'!$C$83:$K$709</definedName>
    <definedName name="_xlnm.Print_Titles" localSheetId="1">'01 - Stavební úpravy soci...'!$95:$95</definedName>
    <definedName name="_xlnm._FilterDatabase" localSheetId="2" hidden="1">'02 - ZTI'!$C$85:$K$470</definedName>
    <definedName name="_xlnm.Print_Area" localSheetId="2">'02 - ZTI'!$C$4:$J$39,'02 - ZTI'!$C$45:$J$67,'02 - ZTI'!$C$73:$K$470</definedName>
    <definedName name="_xlnm.Print_Titles" localSheetId="2">'02 - ZTI'!$85:$85</definedName>
    <definedName name="_xlnm._FilterDatabase" localSheetId="3" hidden="1">'03 - Elektroinstalace'!$C$80:$K$85</definedName>
    <definedName name="_xlnm.Print_Area" localSheetId="3">'03 - Elektroinstalace'!$C$4:$J$39,'03 - Elektroinstalace'!$C$45:$J$62,'03 - Elektroinstalace'!$C$68:$K$85</definedName>
    <definedName name="_xlnm.Print_Titles" localSheetId="3">'03 - Elektroinstalace'!$80:$80</definedName>
    <definedName name="_xlnm._FilterDatabase" localSheetId="4" hidden="1">'04 - VRN'!$C$82:$K$101</definedName>
    <definedName name="_xlnm.Print_Area" localSheetId="4">'04 - VRN'!$C$4:$J$39,'04 - VRN'!$C$45:$J$64,'04 - VRN'!$C$70:$K$101</definedName>
    <definedName name="_xlnm.Print_Titles" localSheetId="4">'04 - VRN'!$82:$82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0"/>
  <c r="BH100"/>
  <c r="BG100"/>
  <c r="BE100"/>
  <c r="T100"/>
  <c r="T99"/>
  <c r="R100"/>
  <c r="R99"/>
  <c r="P100"/>
  <c r="P99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BI86"/>
  <c r="BH86"/>
  <c r="BG86"/>
  <c r="BE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4" r="J37"/>
  <c r="J36"/>
  <c i="1" r="AY57"/>
  <c i="4" r="J35"/>
  <c i="1" r="AX57"/>
  <c i="4" r="BI84"/>
  <c r="BH84"/>
  <c r="BG84"/>
  <c r="BE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464"/>
  <c r="BH464"/>
  <c r="BG464"/>
  <c r="BE464"/>
  <c r="T464"/>
  <c r="R464"/>
  <c r="P464"/>
  <c r="BI457"/>
  <c r="BH457"/>
  <c r="BG457"/>
  <c r="BE457"/>
  <c r="T457"/>
  <c r="R457"/>
  <c r="P457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0"/>
  <c r="BH440"/>
  <c r="BG440"/>
  <c r="BE440"/>
  <c r="T440"/>
  <c r="R440"/>
  <c r="P440"/>
  <c r="BI433"/>
  <c r="BH433"/>
  <c r="BG433"/>
  <c r="BE433"/>
  <c r="T433"/>
  <c r="R433"/>
  <c r="P433"/>
  <c r="BI426"/>
  <c r="BH426"/>
  <c r="BG426"/>
  <c r="BE426"/>
  <c r="T426"/>
  <c r="R426"/>
  <c r="P426"/>
  <c r="BI419"/>
  <c r="BH419"/>
  <c r="BG419"/>
  <c r="BE419"/>
  <c r="T419"/>
  <c r="R419"/>
  <c r="P419"/>
  <c r="BI412"/>
  <c r="BH412"/>
  <c r="BG412"/>
  <c r="BE412"/>
  <c r="T412"/>
  <c r="R412"/>
  <c r="P412"/>
  <c r="BI405"/>
  <c r="BH405"/>
  <c r="BG405"/>
  <c r="BE405"/>
  <c r="T405"/>
  <c r="R405"/>
  <c r="P405"/>
  <c r="BI398"/>
  <c r="BH398"/>
  <c r="BG398"/>
  <c r="BE398"/>
  <c r="T398"/>
  <c r="R398"/>
  <c r="P398"/>
  <c r="BI391"/>
  <c r="BH391"/>
  <c r="BG391"/>
  <c r="BE391"/>
  <c r="T391"/>
  <c r="R391"/>
  <c r="P391"/>
  <c r="BI385"/>
  <c r="BH385"/>
  <c r="BG385"/>
  <c r="BE385"/>
  <c r="T385"/>
  <c r="R385"/>
  <c r="P385"/>
  <c r="BI378"/>
  <c r="BH378"/>
  <c r="BG378"/>
  <c r="BE378"/>
  <c r="T378"/>
  <c r="R378"/>
  <c r="P378"/>
  <c r="BI371"/>
  <c r="BH371"/>
  <c r="BG371"/>
  <c r="BE371"/>
  <c r="T371"/>
  <c r="R371"/>
  <c r="P371"/>
  <c r="BI362"/>
  <c r="BH362"/>
  <c r="BG362"/>
  <c r="BE362"/>
  <c r="T362"/>
  <c r="R362"/>
  <c r="P362"/>
  <c r="BI355"/>
  <c r="BH355"/>
  <c r="BG355"/>
  <c r="BE355"/>
  <c r="T355"/>
  <c r="R355"/>
  <c r="P355"/>
  <c r="BI348"/>
  <c r="BH348"/>
  <c r="BG348"/>
  <c r="BE348"/>
  <c r="T348"/>
  <c r="R348"/>
  <c r="P348"/>
  <c r="BI341"/>
  <c r="BH341"/>
  <c r="BG341"/>
  <c r="BE341"/>
  <c r="T341"/>
  <c r="R341"/>
  <c r="P341"/>
  <c r="BI334"/>
  <c r="BH334"/>
  <c r="BG334"/>
  <c r="BE334"/>
  <c r="T334"/>
  <c r="R334"/>
  <c r="P334"/>
  <c r="BI327"/>
  <c r="BH327"/>
  <c r="BG327"/>
  <c r="BE327"/>
  <c r="T327"/>
  <c r="R327"/>
  <c r="P327"/>
  <c r="BI320"/>
  <c r="BH320"/>
  <c r="BG320"/>
  <c r="BE320"/>
  <c r="T320"/>
  <c r="R320"/>
  <c r="P320"/>
  <c r="BI313"/>
  <c r="BH313"/>
  <c r="BG313"/>
  <c r="BE313"/>
  <c r="T313"/>
  <c r="R313"/>
  <c r="P313"/>
  <c r="BI306"/>
  <c r="BH306"/>
  <c r="BG306"/>
  <c r="BE306"/>
  <c r="T306"/>
  <c r="R306"/>
  <c r="P306"/>
  <c r="BI299"/>
  <c r="BH299"/>
  <c r="BG299"/>
  <c r="BE299"/>
  <c r="T299"/>
  <c r="R299"/>
  <c r="P299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2"/>
  <c r="BH282"/>
  <c r="BG282"/>
  <c r="BE282"/>
  <c r="T282"/>
  <c r="R282"/>
  <c r="P282"/>
  <c r="BI275"/>
  <c r="BH275"/>
  <c r="BG275"/>
  <c r="BE275"/>
  <c r="T275"/>
  <c r="R275"/>
  <c r="P275"/>
  <c r="BI268"/>
  <c r="BH268"/>
  <c r="BG268"/>
  <c r="BE268"/>
  <c r="T268"/>
  <c r="R268"/>
  <c r="P268"/>
  <c r="BI255"/>
  <c r="BH255"/>
  <c r="BG255"/>
  <c r="BE255"/>
  <c r="T255"/>
  <c r="R255"/>
  <c r="P255"/>
  <c r="BI248"/>
  <c r="BH248"/>
  <c r="BG248"/>
  <c r="BE248"/>
  <c r="T248"/>
  <c r="R248"/>
  <c r="P248"/>
  <c r="BI241"/>
  <c r="BH241"/>
  <c r="BG241"/>
  <c r="BE241"/>
  <c r="T241"/>
  <c r="R241"/>
  <c r="P241"/>
  <c r="BI234"/>
  <c r="BH234"/>
  <c r="BG234"/>
  <c r="BE234"/>
  <c r="T234"/>
  <c r="R234"/>
  <c r="P234"/>
  <c r="BI227"/>
  <c r="BH227"/>
  <c r="BG227"/>
  <c r="BE227"/>
  <c r="T227"/>
  <c r="R227"/>
  <c r="P227"/>
  <c r="BI220"/>
  <c r="BH220"/>
  <c r="BG220"/>
  <c r="BE220"/>
  <c r="T220"/>
  <c r="R220"/>
  <c r="P220"/>
  <c r="BI218"/>
  <c r="BH218"/>
  <c r="BG218"/>
  <c r="BE218"/>
  <c r="T218"/>
  <c r="R218"/>
  <c r="P218"/>
  <c r="BI211"/>
  <c r="BH211"/>
  <c r="BG211"/>
  <c r="BE211"/>
  <c r="T211"/>
  <c r="R211"/>
  <c r="P211"/>
  <c r="BI209"/>
  <c r="BH209"/>
  <c r="BG209"/>
  <c r="BE209"/>
  <c r="T209"/>
  <c r="R209"/>
  <c r="P209"/>
  <c r="BI202"/>
  <c r="BH202"/>
  <c r="BG202"/>
  <c r="BE202"/>
  <c r="T202"/>
  <c r="R202"/>
  <c r="P202"/>
  <c r="BI195"/>
  <c r="BH195"/>
  <c r="BG195"/>
  <c r="BE195"/>
  <c r="T195"/>
  <c r="R195"/>
  <c r="P195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79"/>
  <c r="BH179"/>
  <c r="BG179"/>
  <c r="BE179"/>
  <c r="T179"/>
  <c r="R179"/>
  <c r="P179"/>
  <c r="BI172"/>
  <c r="BH172"/>
  <c r="BG172"/>
  <c r="BE172"/>
  <c r="T172"/>
  <c r="R172"/>
  <c r="P172"/>
  <c r="BI165"/>
  <c r="BH165"/>
  <c r="BG165"/>
  <c r="BE165"/>
  <c r="T165"/>
  <c r="R165"/>
  <c r="P165"/>
  <c r="BI158"/>
  <c r="BH158"/>
  <c r="BG158"/>
  <c r="BE158"/>
  <c r="T158"/>
  <c r="R158"/>
  <c r="P158"/>
  <c r="BI151"/>
  <c r="BH151"/>
  <c r="BG151"/>
  <c r="BE151"/>
  <c r="T151"/>
  <c r="R151"/>
  <c r="P151"/>
  <c r="BI144"/>
  <c r="BH144"/>
  <c r="BG144"/>
  <c r="BE144"/>
  <c r="T144"/>
  <c r="R144"/>
  <c r="P144"/>
  <c r="BI137"/>
  <c r="BH137"/>
  <c r="BG137"/>
  <c r="BE137"/>
  <c r="T137"/>
  <c r="R137"/>
  <c r="P137"/>
  <c r="BI130"/>
  <c r="BH130"/>
  <c r="BG130"/>
  <c r="BE130"/>
  <c r="T130"/>
  <c r="R130"/>
  <c r="P130"/>
  <c r="BI121"/>
  <c r="BH121"/>
  <c r="BG121"/>
  <c r="BE121"/>
  <c r="T121"/>
  <c r="R121"/>
  <c r="P121"/>
  <c r="BI114"/>
  <c r="BH114"/>
  <c r="BG114"/>
  <c r="BE114"/>
  <c r="T114"/>
  <c r="R114"/>
  <c r="P114"/>
  <c r="BI107"/>
  <c r="BH107"/>
  <c r="BG107"/>
  <c r="BE107"/>
  <c r="T107"/>
  <c r="R107"/>
  <c r="P107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693"/>
  <c r="BH693"/>
  <c r="BG693"/>
  <c r="BE693"/>
  <c r="T693"/>
  <c r="R693"/>
  <c r="P693"/>
  <c r="BI676"/>
  <c r="BH676"/>
  <c r="BG676"/>
  <c r="BE676"/>
  <c r="T676"/>
  <c r="R676"/>
  <c r="P676"/>
  <c r="BI664"/>
  <c r="BH664"/>
  <c r="BG664"/>
  <c r="BE664"/>
  <c r="T664"/>
  <c r="R664"/>
  <c r="P664"/>
  <c r="BI651"/>
  <c r="BH651"/>
  <c r="BG651"/>
  <c r="BE651"/>
  <c r="T651"/>
  <c r="R651"/>
  <c r="P651"/>
  <c r="BI643"/>
  <c r="BH643"/>
  <c r="BG643"/>
  <c r="BE643"/>
  <c r="T643"/>
  <c r="T635"/>
  <c r="R643"/>
  <c r="R635"/>
  <c r="P643"/>
  <c r="P635"/>
  <c r="BI636"/>
  <c r="BH636"/>
  <c r="BG636"/>
  <c r="BE636"/>
  <c r="T636"/>
  <c r="R636"/>
  <c r="P636"/>
  <c r="BI632"/>
  <c r="BH632"/>
  <c r="BG632"/>
  <c r="BE632"/>
  <c r="T632"/>
  <c r="R632"/>
  <c r="P632"/>
  <c r="BI630"/>
  <c r="BH630"/>
  <c r="BG630"/>
  <c r="BE630"/>
  <c r="T630"/>
  <c r="R630"/>
  <c r="P630"/>
  <c r="BI628"/>
  <c r="BH628"/>
  <c r="BG628"/>
  <c r="BE628"/>
  <c r="T628"/>
  <c r="R628"/>
  <c r="P628"/>
  <c r="BI626"/>
  <c r="BH626"/>
  <c r="BG626"/>
  <c r="BE626"/>
  <c r="T626"/>
  <c r="R626"/>
  <c r="P626"/>
  <c r="BI619"/>
  <c r="BH619"/>
  <c r="BG619"/>
  <c r="BE619"/>
  <c r="T619"/>
  <c r="R619"/>
  <c r="P619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596"/>
  <c r="BH596"/>
  <c r="BG596"/>
  <c r="BE596"/>
  <c r="T596"/>
  <c r="R596"/>
  <c r="P596"/>
  <c r="BI587"/>
  <c r="BH587"/>
  <c r="BG587"/>
  <c r="BE587"/>
  <c r="T587"/>
  <c r="R587"/>
  <c r="P587"/>
  <c r="BI584"/>
  <c r="BH584"/>
  <c r="BG584"/>
  <c r="BE584"/>
  <c r="T584"/>
  <c r="R584"/>
  <c r="P584"/>
  <c r="BI577"/>
  <c r="BH577"/>
  <c r="BG577"/>
  <c r="BE577"/>
  <c r="T577"/>
  <c r="R577"/>
  <c r="P577"/>
  <c r="BI566"/>
  <c r="BH566"/>
  <c r="BG566"/>
  <c r="BE566"/>
  <c r="T566"/>
  <c r="R566"/>
  <c r="P566"/>
  <c r="BI555"/>
  <c r="BH555"/>
  <c r="BG555"/>
  <c r="BE555"/>
  <c r="T555"/>
  <c r="R555"/>
  <c r="P555"/>
  <c r="BI544"/>
  <c r="BH544"/>
  <c r="BG544"/>
  <c r="BE544"/>
  <c r="T544"/>
  <c r="R544"/>
  <c r="P544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25"/>
  <c r="BH525"/>
  <c r="BG525"/>
  <c r="BE525"/>
  <c r="T525"/>
  <c r="R525"/>
  <c r="P525"/>
  <c r="BI516"/>
  <c r="BH516"/>
  <c r="BG516"/>
  <c r="BE516"/>
  <c r="T516"/>
  <c r="R516"/>
  <c r="P516"/>
  <c r="BI507"/>
  <c r="BH507"/>
  <c r="BG507"/>
  <c r="BE507"/>
  <c r="T507"/>
  <c r="R507"/>
  <c r="P507"/>
  <c r="BI504"/>
  <c r="BH504"/>
  <c r="BG504"/>
  <c r="BE504"/>
  <c r="T504"/>
  <c r="R504"/>
  <c r="P504"/>
  <c r="BI495"/>
  <c r="BH495"/>
  <c r="BG495"/>
  <c r="BE495"/>
  <c r="T495"/>
  <c r="R495"/>
  <c r="P495"/>
  <c r="BI486"/>
  <c r="BH486"/>
  <c r="BG486"/>
  <c r="BE486"/>
  <c r="T486"/>
  <c r="R486"/>
  <c r="P486"/>
  <c r="BI483"/>
  <c r="BH483"/>
  <c r="BG483"/>
  <c r="BE483"/>
  <c r="T483"/>
  <c r="R483"/>
  <c r="P483"/>
  <c r="BI476"/>
  <c r="BH476"/>
  <c r="BG476"/>
  <c r="BE476"/>
  <c r="T476"/>
  <c r="R476"/>
  <c r="P476"/>
  <c r="BI467"/>
  <c r="BH467"/>
  <c r="BG467"/>
  <c r="BE467"/>
  <c r="T467"/>
  <c r="R467"/>
  <c r="P467"/>
  <c r="BI458"/>
  <c r="BH458"/>
  <c r="BG458"/>
  <c r="BE458"/>
  <c r="T458"/>
  <c r="R458"/>
  <c r="P458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2"/>
  <c r="BH442"/>
  <c r="BG442"/>
  <c r="BE442"/>
  <c r="T442"/>
  <c r="R442"/>
  <c r="P442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26"/>
  <c r="BH426"/>
  <c r="BG426"/>
  <c r="BE426"/>
  <c r="T426"/>
  <c r="R426"/>
  <c r="P426"/>
  <c r="BI420"/>
  <c r="BH420"/>
  <c r="BG420"/>
  <c r="BE420"/>
  <c r="T420"/>
  <c r="R420"/>
  <c r="P420"/>
  <c r="BI414"/>
  <c r="BH414"/>
  <c r="BG414"/>
  <c r="BE414"/>
  <c r="T414"/>
  <c r="R414"/>
  <c r="P414"/>
  <c r="BI407"/>
  <c r="BH407"/>
  <c r="BG407"/>
  <c r="BE407"/>
  <c r="T407"/>
  <c r="R407"/>
  <c r="P407"/>
  <c r="BI405"/>
  <c r="BH405"/>
  <c r="BG405"/>
  <c r="BE405"/>
  <c r="T405"/>
  <c r="R405"/>
  <c r="P405"/>
  <c r="BI398"/>
  <c r="BH398"/>
  <c r="BG398"/>
  <c r="BE398"/>
  <c r="T398"/>
  <c r="R398"/>
  <c r="P398"/>
  <c r="BI391"/>
  <c r="BH391"/>
  <c r="BG391"/>
  <c r="BE391"/>
  <c r="T391"/>
  <c r="T383"/>
  <c r="R391"/>
  <c r="R383"/>
  <c r="P391"/>
  <c r="P383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68"/>
  <c r="BH368"/>
  <c r="BG368"/>
  <c r="BE368"/>
  <c r="T368"/>
  <c r="R368"/>
  <c r="P368"/>
  <c r="BI365"/>
  <c r="BH365"/>
  <c r="BG365"/>
  <c r="BE365"/>
  <c r="T365"/>
  <c r="R365"/>
  <c r="P365"/>
  <c r="BI362"/>
  <c r="BH362"/>
  <c r="BG362"/>
  <c r="BE362"/>
  <c r="T362"/>
  <c r="R362"/>
  <c r="P362"/>
  <c r="BI355"/>
  <c r="BH355"/>
  <c r="BG355"/>
  <c r="BE355"/>
  <c r="T355"/>
  <c r="R355"/>
  <c r="P355"/>
  <c r="BI353"/>
  <c r="BH353"/>
  <c r="BG353"/>
  <c r="BE353"/>
  <c r="T353"/>
  <c r="R353"/>
  <c r="P353"/>
  <c r="BI346"/>
  <c r="BH346"/>
  <c r="BG346"/>
  <c r="BE346"/>
  <c r="T346"/>
  <c r="R346"/>
  <c r="P346"/>
  <c r="BI338"/>
  <c r="BH338"/>
  <c r="BG338"/>
  <c r="BE338"/>
  <c r="T338"/>
  <c r="T330"/>
  <c r="R338"/>
  <c r="R330"/>
  <c r="P338"/>
  <c r="P330"/>
  <c r="BI331"/>
  <c r="BH331"/>
  <c r="BG331"/>
  <c r="BE331"/>
  <c r="T331"/>
  <c r="R331"/>
  <c r="P331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2"/>
  <c r="BH302"/>
  <c r="BG302"/>
  <c r="BE302"/>
  <c r="T302"/>
  <c r="R302"/>
  <c r="P302"/>
  <c r="BI295"/>
  <c r="BH295"/>
  <c r="BG295"/>
  <c r="BE295"/>
  <c r="T295"/>
  <c r="R295"/>
  <c r="P295"/>
  <c r="BI288"/>
  <c r="BH288"/>
  <c r="BG288"/>
  <c r="BE288"/>
  <c r="T288"/>
  <c r="R288"/>
  <c r="P288"/>
  <c r="BI281"/>
  <c r="BH281"/>
  <c r="BG281"/>
  <c r="BE281"/>
  <c r="T281"/>
  <c r="R281"/>
  <c r="P281"/>
  <c r="BI273"/>
  <c r="BH273"/>
  <c r="BG273"/>
  <c r="BE273"/>
  <c r="T273"/>
  <c r="R273"/>
  <c r="P273"/>
  <c r="BI267"/>
  <c r="BH267"/>
  <c r="BG267"/>
  <c r="BE267"/>
  <c r="T267"/>
  <c r="R267"/>
  <c r="P267"/>
  <c r="BI258"/>
  <c r="BH258"/>
  <c r="BG258"/>
  <c r="BE258"/>
  <c r="T258"/>
  <c r="R258"/>
  <c r="P258"/>
  <c r="BI249"/>
  <c r="BH249"/>
  <c r="BG249"/>
  <c r="BE249"/>
  <c r="T249"/>
  <c r="R249"/>
  <c r="P249"/>
  <c r="BI236"/>
  <c r="BH236"/>
  <c r="BG236"/>
  <c r="BE236"/>
  <c r="T236"/>
  <c r="R236"/>
  <c r="P236"/>
  <c r="BI225"/>
  <c r="BH225"/>
  <c r="BG225"/>
  <c r="BE225"/>
  <c r="T225"/>
  <c r="R225"/>
  <c r="P225"/>
  <c r="BI222"/>
  <c r="BH222"/>
  <c r="BG222"/>
  <c r="BE222"/>
  <c r="T222"/>
  <c r="R222"/>
  <c r="P222"/>
  <c r="BI216"/>
  <c r="BH216"/>
  <c r="BG216"/>
  <c r="BE216"/>
  <c r="T216"/>
  <c r="R216"/>
  <c r="P216"/>
  <c r="BI207"/>
  <c r="BH207"/>
  <c r="BG207"/>
  <c r="BE207"/>
  <c r="T207"/>
  <c r="R207"/>
  <c r="P207"/>
  <c r="BI204"/>
  <c r="BH204"/>
  <c r="BG204"/>
  <c r="BE204"/>
  <c r="T204"/>
  <c r="R204"/>
  <c r="P204"/>
  <c r="BI191"/>
  <c r="BH191"/>
  <c r="BG191"/>
  <c r="BE191"/>
  <c r="T191"/>
  <c r="R191"/>
  <c r="P191"/>
  <c r="BI184"/>
  <c r="BH184"/>
  <c r="BG184"/>
  <c r="BE184"/>
  <c r="T184"/>
  <c r="R184"/>
  <c r="P184"/>
  <c r="BI176"/>
  <c r="BH176"/>
  <c r="BG176"/>
  <c r="BE176"/>
  <c r="T176"/>
  <c r="R176"/>
  <c r="P176"/>
  <c r="BI166"/>
  <c r="BH166"/>
  <c r="BG166"/>
  <c r="BE166"/>
  <c r="T166"/>
  <c r="R166"/>
  <c r="P166"/>
  <c r="BI157"/>
  <c r="BH157"/>
  <c r="BG157"/>
  <c r="BE157"/>
  <c r="T157"/>
  <c r="R157"/>
  <c r="P157"/>
  <c r="BI150"/>
  <c r="BH150"/>
  <c r="BG150"/>
  <c r="BE150"/>
  <c r="T150"/>
  <c r="R150"/>
  <c r="P150"/>
  <c r="BI141"/>
  <c r="BH141"/>
  <c r="BG141"/>
  <c r="BE141"/>
  <c r="T141"/>
  <c r="R141"/>
  <c r="P141"/>
  <c r="BI132"/>
  <c r="BH132"/>
  <c r="BG132"/>
  <c r="BE132"/>
  <c r="T132"/>
  <c r="R132"/>
  <c r="P132"/>
  <c r="BI125"/>
  <c r="BH125"/>
  <c r="BG125"/>
  <c r="BE125"/>
  <c r="T125"/>
  <c r="R125"/>
  <c r="P125"/>
  <c r="BI118"/>
  <c r="BH118"/>
  <c r="BG118"/>
  <c r="BE118"/>
  <c r="T118"/>
  <c r="R118"/>
  <c r="P118"/>
  <c r="BI109"/>
  <c r="BH109"/>
  <c r="BG109"/>
  <c r="BE109"/>
  <c r="T109"/>
  <c r="T108"/>
  <c r="R109"/>
  <c r="R108"/>
  <c r="P109"/>
  <c r="P108"/>
  <c r="BI99"/>
  <c r="BH99"/>
  <c r="BG99"/>
  <c r="BE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BK338"/>
  <c r="J555"/>
  <c r="J355"/>
  <c r="BK664"/>
  <c i="3" r="BK293"/>
  <c r="BK89"/>
  <c i="5" r="J100"/>
  <c i="2" r="BK516"/>
  <c r="J536"/>
  <c r="BK676"/>
  <c r="J184"/>
  <c i="3" r="J137"/>
  <c i="2" r="BK320"/>
  <c r="J157"/>
  <c r="J450"/>
  <c r="J310"/>
  <c r="BK426"/>
  <c r="BK281"/>
  <c i="3" r="BK426"/>
  <c r="BK209"/>
  <c i="5" r="J96"/>
  <c i="2" r="J544"/>
  <c i="3" r="J426"/>
  <c r="BK371"/>
  <c r="J91"/>
  <c i="2" r="J326"/>
  <c r="BK184"/>
  <c r="J312"/>
  <c r="J434"/>
  <c r="BK314"/>
  <c i="3" r="J220"/>
  <c r="BK187"/>
  <c i="2" r="J258"/>
  <c r="BK626"/>
  <c r="J596"/>
  <c r="BK109"/>
  <c r="BK353"/>
  <c r="J676"/>
  <c i="3" r="BK275"/>
  <c r="J433"/>
  <c r="J457"/>
  <c i="2" r="J324"/>
  <c r="J467"/>
  <c r="BK442"/>
  <c i="3" r="BK185"/>
  <c r="J419"/>
  <c i="2" r="BK476"/>
  <c r="J281"/>
  <c r="BK346"/>
  <c r="BK636"/>
  <c i="3" r="BK362"/>
  <c r="J295"/>
  <c i="2" r="J420"/>
  <c r="J486"/>
  <c i="3" r="J449"/>
  <c i="2" r="BK434"/>
  <c r="BK317"/>
  <c r="J626"/>
  <c i="3" r="BK211"/>
  <c r="J334"/>
  <c i="2" r="J613"/>
  <c r="J288"/>
  <c i="3" r="BK165"/>
  <c r="BK453"/>
  <c i="2" r="J273"/>
  <c r="BK324"/>
  <c r="BK125"/>
  <c r="J577"/>
  <c r="BK166"/>
  <c r="J317"/>
  <c i="3" r="BK449"/>
  <c r="J362"/>
  <c i="2" r="BK312"/>
  <c r="BK331"/>
  <c r="BK258"/>
  <c r="BK486"/>
  <c r="BK407"/>
  <c i="3" r="BK291"/>
  <c r="J130"/>
  <c i="2" r="BK596"/>
  <c r="BK452"/>
  <c r="J249"/>
  <c r="BK504"/>
  <c r="J191"/>
  <c r="BK310"/>
  <c i="3" r="J255"/>
  <c i="2" r="BK376"/>
  <c r="J619"/>
  <c r="J607"/>
  <c r="BK448"/>
  <c i="3" r="BK218"/>
  <c i="4" r="F37"/>
  <c i="1" r="BD57"/>
  <c i="2" r="BK157"/>
  <c r="J365"/>
  <c r="J432"/>
  <c r="J587"/>
  <c i="3" r="J89"/>
  <c r="J185"/>
  <c r="J107"/>
  <c i="2" r="BK398"/>
  <c r="J320"/>
  <c r="BK405"/>
  <c r="J322"/>
  <c i="3" r="BK405"/>
  <c r="BK385"/>
  <c i="2" r="BK380"/>
  <c r="J368"/>
  <c r="J628"/>
  <c i="3" r="J299"/>
  <c r="J412"/>
  <c r="BK348"/>
  <c i="2" r="J651"/>
  <c i="3" r="J121"/>
  <c r="BK107"/>
  <c r="BK227"/>
  <c i="2" r="J405"/>
  <c r="BK483"/>
  <c r="J125"/>
  <c i="3" r="BK320"/>
  <c r="J293"/>
  <c r="BK234"/>
  <c i="2" r="J448"/>
  <c r="BK414"/>
  <c r="J458"/>
  <c r="BK326"/>
  <c i="3" r="BK433"/>
  <c r="BK378"/>
  <c i="5" r="J93"/>
  <c i="2" r="J516"/>
  <c r="BK118"/>
  <c i="3" r="BK189"/>
  <c r="BK341"/>
  <c i="4" r="J33"/>
  <c i="1" r="AV57"/>
  <c i="2" r="J507"/>
  <c i="3" r="BK179"/>
  <c r="J398"/>
  <c r="J195"/>
  <c i="2" r="BK322"/>
  <c r="BK132"/>
  <c r="BK249"/>
  <c r="BK204"/>
  <c r="J632"/>
  <c i="3" r="BK282"/>
  <c r="BK299"/>
  <c r="J268"/>
  <c i="2" r="BK438"/>
  <c r="BK222"/>
  <c r="J407"/>
  <c r="BK616"/>
  <c r="J414"/>
  <c i="3" r="BK202"/>
  <c r="BK255"/>
  <c r="BK137"/>
  <c i="2" r="BK365"/>
  <c r="J236"/>
  <c r="J504"/>
  <c r="J204"/>
  <c r="J446"/>
  <c i="3" r="J275"/>
  <c i="2" r="J693"/>
  <c i="3" r="J209"/>
  <c r="BK121"/>
  <c i="5" r="BK100"/>
  <c i="1" r="AS54"/>
  <c i="2" r="J495"/>
  <c i="3" r="J291"/>
  <c r="BK451"/>
  <c i="2" r="BK374"/>
  <c r="J314"/>
  <c r="BK555"/>
  <c r="BK610"/>
  <c r="BK632"/>
  <c i="3" r="BK313"/>
  <c r="J320"/>
  <c r="J211"/>
  <c i="2" r="BK267"/>
  <c r="BK446"/>
  <c r="BK458"/>
  <c i="3" r="BK327"/>
  <c r="BK457"/>
  <c i="2" r="J267"/>
  <c r="J302"/>
  <c r="J483"/>
  <c r="BK607"/>
  <c i="3" r="BK268"/>
  <c i="2" r="J384"/>
  <c r="BK577"/>
  <c r="BK432"/>
  <c r="J132"/>
  <c r="BK368"/>
  <c i="3" r="BK151"/>
  <c r="J453"/>
  <c i="2" r="BK302"/>
  <c r="BK587"/>
  <c r="BK141"/>
  <c r="J436"/>
  <c r="BK525"/>
  <c i="3" r="J187"/>
  <c r="J189"/>
  <c r="J451"/>
  <c i="2" r="BK536"/>
  <c r="J362"/>
  <c r="BK191"/>
  <c r="J398"/>
  <c r="BK651"/>
  <c i="3" r="BK195"/>
  <c r="BK241"/>
  <c r="BK172"/>
  <c i="2" r="J438"/>
  <c i="3" r="BK306"/>
  <c i="4" r="BK84"/>
  <c i="2" r="BK355"/>
  <c r="BK216"/>
  <c r="J426"/>
  <c r="BK619"/>
  <c i="3" r="J114"/>
  <c r="BK130"/>
  <c i="4" r="F36"/>
  <c i="1" r="BC57"/>
  <c i="2" r="J476"/>
  <c r="BK420"/>
  <c i="3" r="J179"/>
  <c r="J313"/>
  <c i="2" r="J378"/>
  <c r="BK207"/>
  <c r="J109"/>
  <c r="BK643"/>
  <c i="3" r="BK398"/>
  <c r="J144"/>
  <c r="BK220"/>
  <c i="2" r="BK436"/>
  <c r="J376"/>
  <c r="J141"/>
  <c r="BK273"/>
  <c i="3" r="J348"/>
  <c r="BK391"/>
  <c r="J464"/>
  <c i="2" r="BK584"/>
  <c r="BK378"/>
  <c r="BK495"/>
  <c r="J295"/>
  <c r="J207"/>
  <c i="3" r="BK289"/>
  <c r="J151"/>
  <c i="5" r="J86"/>
  <c i="2" r="BK225"/>
  <c r="BK544"/>
  <c r="J176"/>
  <c i="3" r="J289"/>
  <c r="J158"/>
  <c i="2" r="J538"/>
  <c r="BK628"/>
  <c r="BK693"/>
  <c i="3" r="J234"/>
  <c r="BK355"/>
  <c i="4" r="J84"/>
  <c i="2" r="BK630"/>
  <c i="3" r="J391"/>
  <c r="J202"/>
  <c r="BK464"/>
  <c i="2" r="J454"/>
  <c r="BK467"/>
  <c r="BK507"/>
  <c r="BK540"/>
  <c r="J636"/>
  <c i="3" r="J241"/>
  <c r="J96"/>
  <c r="J385"/>
  <c i="2" r="J630"/>
  <c r="BK391"/>
  <c r="BK176"/>
  <c r="J540"/>
  <c i="3" r="J227"/>
  <c r="J405"/>
  <c r="BK96"/>
  <c i="2" r="J216"/>
  <c r="J374"/>
  <c r="J222"/>
  <c r="J584"/>
  <c i="3" r="BK191"/>
  <c r="BK144"/>
  <c i="2" r="BK566"/>
  <c r="J610"/>
  <c r="BK538"/>
  <c r="J338"/>
  <c i="3" r="BK158"/>
  <c r="J327"/>
  <c i="2" r="J442"/>
  <c r="BK288"/>
  <c r="J99"/>
  <c r="J525"/>
  <c i="3" r="J355"/>
  <c r="J172"/>
  <c r="J341"/>
  <c i="5" r="BK96"/>
  <c i="2" r="J118"/>
  <c r="J225"/>
  <c r="J452"/>
  <c r="J643"/>
  <c i="3" r="J306"/>
  <c r="BK440"/>
  <c r="BK447"/>
  <c r="J93"/>
  <c i="4" r="F35"/>
  <c i="1" r="BB57"/>
  <c i="2" r="BK450"/>
  <c r="BK534"/>
  <c i="3" r="J378"/>
  <c r="J440"/>
  <c r="BK91"/>
  <c i="5" r="BK86"/>
  <c i="3" r="BK295"/>
  <c r="BK334"/>
  <c r="J371"/>
  <c i="5" r="J90"/>
  <c i="2" r="J150"/>
  <c r="J353"/>
  <c r="J380"/>
  <c i="3" r="J218"/>
  <c r="BK248"/>
  <c i="5" r="BK93"/>
  <c i="2" r="BK99"/>
  <c r="J534"/>
  <c r="BK236"/>
  <c i="3" r="J447"/>
  <c r="J165"/>
  <c r="J191"/>
  <c i="5" r="BK90"/>
  <c i="2" r="J616"/>
  <c r="BK362"/>
  <c r="J391"/>
  <c r="BK613"/>
  <c i="3" r="J282"/>
  <c r="BK412"/>
  <c i="2" r="J346"/>
  <c r="BK150"/>
  <c r="J566"/>
  <c r="J664"/>
  <c r="J331"/>
  <c i="3" r="BK100"/>
  <c r="BK114"/>
  <c i="2" r="BK384"/>
  <c i="3" r="BK419"/>
  <c r="J100"/>
  <c i="2" r="J166"/>
  <c r="BK454"/>
  <c r="BK295"/>
  <c i="3" r="J248"/>
  <c r="BK93"/>
  <c i="2" l="1" r="P117"/>
  <c r="BK309"/>
  <c r="J309"/>
  <c r="J65"/>
  <c r="R345"/>
  <c r="P441"/>
  <c r="R543"/>
  <c r="T224"/>
  <c r="T319"/>
  <c r="BK397"/>
  <c r="J397"/>
  <c r="J71"/>
  <c r="BK457"/>
  <c r="J457"/>
  <c r="J73"/>
  <c r="BK650"/>
  <c r="J650"/>
  <c r="J76"/>
  <c i="3" r="BK88"/>
  <c r="J88"/>
  <c r="J61"/>
  <c r="R88"/>
  <c r="R87"/>
  <c r="R298"/>
  <c i="2" r="R117"/>
  <c r="BK319"/>
  <c r="J319"/>
  <c r="J66"/>
  <c r="T345"/>
  <c r="R441"/>
  <c r="BK543"/>
  <c r="J543"/>
  <c r="J74"/>
  <c i="3" r="P88"/>
  <c r="P87"/>
  <c r="T88"/>
  <c r="T87"/>
  <c r="T298"/>
  <c i="2" r="BK224"/>
  <c r="J224"/>
  <c r="J64"/>
  <c r="P319"/>
  <c r="R397"/>
  <c r="R457"/>
  <c r="T650"/>
  <c i="3" r="R99"/>
  <c r="P194"/>
  <c r="BK456"/>
  <c r="J456"/>
  <c r="J66"/>
  <c i="2" r="T117"/>
  <c r="T97"/>
  <c r="T309"/>
  <c r="BK345"/>
  <c r="T441"/>
  <c r="P543"/>
  <c i="3" r="BK194"/>
  <c r="J194"/>
  <c r="J64"/>
  <c r="T194"/>
  <c r="P456"/>
  <c i="2" r="R224"/>
  <c r="R319"/>
  <c r="P397"/>
  <c r="P457"/>
  <c r="R650"/>
  <c i="3" r="T99"/>
  <c r="R194"/>
  <c r="R456"/>
  <c i="5" r="P89"/>
  <c r="P84"/>
  <c r="P83"/>
  <c i="1" r="AU58"/>
  <c i="2" r="BK117"/>
  <c r="J117"/>
  <c r="J63"/>
  <c r="P309"/>
  <c r="P345"/>
  <c r="BK441"/>
  <c r="J441"/>
  <c r="J72"/>
  <c r="T543"/>
  <c i="3" r="P99"/>
  <c r="BK298"/>
  <c r="J298"/>
  <c r="J65"/>
  <c r="T456"/>
  <c i="5" r="BK89"/>
  <c r="J89"/>
  <c r="J62"/>
  <c i="2" r="P224"/>
  <c r="R309"/>
  <c r="T397"/>
  <c r="T457"/>
  <c r="P650"/>
  <c i="3" r="BK99"/>
  <c r="J99"/>
  <c r="J63"/>
  <c r="P298"/>
  <c i="5" r="R89"/>
  <c r="R84"/>
  <c r="R83"/>
  <c r="T89"/>
  <c r="T84"/>
  <c r="T83"/>
  <c i="2" r="BK330"/>
  <c r="J330"/>
  <c r="J68"/>
  <c i="4" r="BK83"/>
  <c r="J83"/>
  <c r="J61"/>
  <c i="2" r="BK98"/>
  <c r="J98"/>
  <c r="J61"/>
  <c r="BK635"/>
  <c r="J635"/>
  <c r="J75"/>
  <c r="BK383"/>
  <c r="J383"/>
  <c r="J70"/>
  <c i="5" r="BK85"/>
  <c r="BK99"/>
  <c r="J99"/>
  <c r="J63"/>
  <c i="2" r="BK108"/>
  <c r="J108"/>
  <c r="J62"/>
  <c i="5" r="F80"/>
  <c r="BF86"/>
  <c r="BF93"/>
  <c r="J52"/>
  <c r="BF96"/>
  <c r="E73"/>
  <c r="BF100"/>
  <c i="4" r="BK82"/>
  <c r="BK81"/>
  <c r="J81"/>
  <c r="J59"/>
  <c i="5" r="BF90"/>
  <c i="3" r="BK87"/>
  <c r="J87"/>
  <c r="J60"/>
  <c i="4" r="J52"/>
  <c i="3" r="BK98"/>
  <c r="J98"/>
  <c r="J62"/>
  <c i="4" r="E71"/>
  <c r="F55"/>
  <c r="BF84"/>
  <c i="3" r="F55"/>
  <c r="BF165"/>
  <c r="BF218"/>
  <c r="BF447"/>
  <c r="BF449"/>
  <c r="BF451"/>
  <c r="BF453"/>
  <c r="BF457"/>
  <c r="BF464"/>
  <c r="E48"/>
  <c r="J80"/>
  <c r="BF96"/>
  <c r="BF100"/>
  <c r="BF121"/>
  <c r="BF144"/>
  <c r="BF151"/>
  <c r="BF158"/>
  <c r="BF185"/>
  <c r="BF362"/>
  <c r="BF412"/>
  <c i="2" r="BK97"/>
  <c r="J97"/>
  <c r="J60"/>
  <c r="J345"/>
  <c r="J69"/>
  <c i="3" r="BF107"/>
  <c r="BF172"/>
  <c r="BF275"/>
  <c r="BF291"/>
  <c r="BF320"/>
  <c r="BF371"/>
  <c r="BF419"/>
  <c r="BF241"/>
  <c r="BF268"/>
  <c r="BF282"/>
  <c r="BF289"/>
  <c r="BF348"/>
  <c r="BF433"/>
  <c r="BF89"/>
  <c r="BF91"/>
  <c r="BF130"/>
  <c r="BF137"/>
  <c r="BF191"/>
  <c r="BF202"/>
  <c r="BF227"/>
  <c r="BF293"/>
  <c r="BF295"/>
  <c r="BF334"/>
  <c r="BF355"/>
  <c r="BF378"/>
  <c r="BF385"/>
  <c r="BF405"/>
  <c r="BF426"/>
  <c r="BF189"/>
  <c r="BF209"/>
  <c r="BF220"/>
  <c r="BF299"/>
  <c r="BF306"/>
  <c r="BF327"/>
  <c r="BF341"/>
  <c r="BF187"/>
  <c r="BF211"/>
  <c r="BF234"/>
  <c r="BF248"/>
  <c r="BF255"/>
  <c r="BF93"/>
  <c r="BF114"/>
  <c r="BF179"/>
  <c r="BF195"/>
  <c r="BF313"/>
  <c r="BF391"/>
  <c r="BF398"/>
  <c r="BF440"/>
  <c i="2" r="F55"/>
  <c r="BF99"/>
  <c r="BF166"/>
  <c r="BF236"/>
  <c r="BF249"/>
  <c r="BF391"/>
  <c r="BF407"/>
  <c r="BF555"/>
  <c r="BF577"/>
  <c r="BF632"/>
  <c r="BF636"/>
  <c r="BF643"/>
  <c r="BF651"/>
  <c r="BF664"/>
  <c r="BF676"/>
  <c r="BF693"/>
  <c r="BF109"/>
  <c r="BF157"/>
  <c r="BF216"/>
  <c r="BF362"/>
  <c r="BF376"/>
  <c r="BF378"/>
  <c r="BF398"/>
  <c r="BF450"/>
  <c r="BF452"/>
  <c r="BF504"/>
  <c r="BF619"/>
  <c r="J52"/>
  <c r="BF150"/>
  <c r="BF222"/>
  <c r="BF338"/>
  <c r="BF380"/>
  <c r="BF434"/>
  <c r="BF436"/>
  <c r="BF448"/>
  <c r="BF587"/>
  <c r="BF118"/>
  <c r="BF125"/>
  <c r="BF225"/>
  <c r="BF324"/>
  <c r="BF331"/>
  <c r="BF405"/>
  <c r="BF414"/>
  <c r="BF454"/>
  <c r="BF516"/>
  <c r="BF566"/>
  <c r="E48"/>
  <c r="BF295"/>
  <c r="BF310"/>
  <c r="BF312"/>
  <c r="BF320"/>
  <c r="BF368"/>
  <c r="BF374"/>
  <c r="BF384"/>
  <c r="BF467"/>
  <c r="BF483"/>
  <c r="BF507"/>
  <c r="BF544"/>
  <c r="BF626"/>
  <c r="BF141"/>
  <c r="BF176"/>
  <c r="BF184"/>
  <c r="BF204"/>
  <c r="BF258"/>
  <c r="BF267"/>
  <c r="BF317"/>
  <c r="BF326"/>
  <c r="BF346"/>
  <c r="BF355"/>
  <c r="BF426"/>
  <c r="BF438"/>
  <c r="BF442"/>
  <c r="BF446"/>
  <c r="BF458"/>
  <c r="BF486"/>
  <c r="BF534"/>
  <c r="BF536"/>
  <c r="BF538"/>
  <c r="BF596"/>
  <c r="BF610"/>
  <c r="BF628"/>
  <c r="BF191"/>
  <c r="BF207"/>
  <c r="BF273"/>
  <c r="BF302"/>
  <c r="BF322"/>
  <c r="BF353"/>
  <c r="BF540"/>
  <c r="BF584"/>
  <c r="BF607"/>
  <c r="BF613"/>
  <c r="BF630"/>
  <c r="BF132"/>
  <c r="BF281"/>
  <c r="BF288"/>
  <c r="BF314"/>
  <c r="BF365"/>
  <c r="BF420"/>
  <c r="BF432"/>
  <c r="BF476"/>
  <c r="BF495"/>
  <c r="BF525"/>
  <c r="BF616"/>
  <c i="3" r="F37"/>
  <c i="1" r="BD56"/>
  <c i="3" r="J33"/>
  <c i="1" r="AV56"/>
  <c i="2" r="F35"/>
  <c i="1" r="BB55"/>
  <c i="2" r="F33"/>
  <c i="1" r="AZ55"/>
  <c i="5" r="J33"/>
  <c i="1" r="AV58"/>
  <c i="2" r="F36"/>
  <c i="1" r="BC55"/>
  <c i="2" r="J33"/>
  <c i="1" r="AV55"/>
  <c i="2" r="F37"/>
  <c i="1" r="BD55"/>
  <c i="3" r="F33"/>
  <c i="1" r="AZ56"/>
  <c i="5" r="F33"/>
  <c i="1" r="AZ58"/>
  <c i="5" r="F36"/>
  <c i="1" r="BC58"/>
  <c i="3" r="F36"/>
  <c i="1" r="BC56"/>
  <c i="4" r="F33"/>
  <c i="1" r="AZ57"/>
  <c i="5" r="F37"/>
  <c i="1" r="BD58"/>
  <c i="3" r="F35"/>
  <c i="1" r="BB56"/>
  <c i="4" r="F34"/>
  <c i="1" r="BA57"/>
  <c i="5" r="F35"/>
  <c i="1" r="BB58"/>
  <c i="5" l="1" r="BK84"/>
  <c r="J84"/>
  <c r="J60"/>
  <c i="2" r="R97"/>
  <c r="R329"/>
  <c r="P329"/>
  <c r="P97"/>
  <c r="P96"/>
  <c i="1" r="AU55"/>
  <c i="2" r="BK329"/>
  <c r="J329"/>
  <c r="J67"/>
  <c r="T329"/>
  <c r="T96"/>
  <c i="3" r="R98"/>
  <c r="R86"/>
  <c r="P98"/>
  <c r="P86"/>
  <c i="1" r="AU56"/>
  <c i="3" r="T98"/>
  <c r="T86"/>
  <c i="5" r="BK83"/>
  <c r="J83"/>
  <c r="J59"/>
  <c r="J85"/>
  <c r="J61"/>
  <c i="4" r="J82"/>
  <c r="J60"/>
  <c i="3" r="BK86"/>
  <c r="J86"/>
  <c i="2" r="BK96"/>
  <c r="J96"/>
  <c i="3" r="J34"/>
  <c i="1" r="AW56"/>
  <c r="AT56"/>
  <c i="2" r="J34"/>
  <c i="1" r="AW55"/>
  <c r="AT55"/>
  <c i="2" r="F34"/>
  <c i="1" r="BA55"/>
  <c i="3" r="F34"/>
  <c i="1" r="BA56"/>
  <c i="3" r="J30"/>
  <c i="1" r="AG56"/>
  <c i="4" r="J34"/>
  <c i="1" r="AW57"/>
  <c r="AT57"/>
  <c i="4" r="J30"/>
  <c i="1" r="AG57"/>
  <c i="5" r="F34"/>
  <c i="1" r="BA58"/>
  <c r="BD54"/>
  <c r="W33"/>
  <c i="2" r="J30"/>
  <c i="1" r="AG55"/>
  <c r="AZ54"/>
  <c r="AV54"/>
  <c r="AK29"/>
  <c r="BB54"/>
  <c r="AX54"/>
  <c r="BC54"/>
  <c r="W32"/>
  <c i="5" r="J34"/>
  <c i="1" r="AW58"/>
  <c r="AT58"/>
  <c i="2" l="1" r="R96"/>
  <c i="1" r="AN57"/>
  <c r="AN56"/>
  <c i="3" r="J59"/>
  <c i="4" r="J39"/>
  <c i="1" r="AN55"/>
  <c i="3" r="J39"/>
  <c i="2" r="J59"/>
  <c r="J39"/>
  <c i="1" r="AU54"/>
  <c r="W31"/>
  <c r="AY54"/>
  <c i="5" r="J30"/>
  <c i="1" r="AG58"/>
  <c r="AG54"/>
  <c r="AK26"/>
  <c r="W29"/>
  <c r="BA54"/>
  <c r="W30"/>
  <c i="5" l="1" r="J39"/>
  <c i="1" r="AN58"/>
  <c r="AW54"/>
  <c r="AK30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<sst xmlns="http://schemas.openxmlformats.org/spreadsheetml/2006/main">
  <si>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</si>
  <si>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</si>
  <si>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</si>
  <si>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</si>
  <si>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</si>
  <si>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{0f7e156c-6021-4ac8-a873-3c649c4638ff}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</si>
  <si>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</si>
  <si>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</si>
  <si>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</si>
  <si>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</si>
  <si>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</si>
  <si>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</si>
  <si>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</si>
  <si>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</si>
  <si>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2021/08/01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</si>
  <si>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</si>
  <si>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</si>
  <si>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stoupacího potrubí č. 2 a 8 v BD Čujkovova 32</t>
  </si>
  <si>
    <t>KSO:</t>
  </si>
  <si>
    <t/>
  </si>
  <si>
    <t>CC-CZ:</t>
  </si>
  <si>
    <t>Místo:</t>
  </si>
  <si>
    <t>Ostrava</t>
  </si>
  <si>
    <t>Datum:</t>
  </si>
  <si>
    <t>29. 8. 2021</t>
  </si>
  <si>
    <t>Zadavatel:</t>
  </si>
  <si>
    <t>IČ:</t>
  </si>
  <si>
    <t>Úřad městského obvodu Ostrava Jih</t>
  </si>
  <si>
    <t>DIČ:</t>
  </si>
  <si>
    <t>Uchazeč:</t>
  </si>
  <si>
    <t>Vyplň údaj</t>
  </si>
  <si>
    <t>Projektant:</t>
  </si>
  <si>
    <t>Ing. Petr Fraš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</si>
  <si>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</si>
  <si>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</si>
  <si>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</si>
  <si>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</si>
  <si>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</si>
  <si>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</si>
  <si>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</si>
  <si>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</si>
  <si>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</si>
  <si>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</si>
  <si>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</si>
  <si>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</si>
  <si>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</si>
  <si>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</si>
  <si>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</si>
  <si>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</si>
  <si>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</si>
  <si>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</si>
  <si>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</si>
  <si>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</si>
  <si>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</si>
  <si>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</si>
  <si>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</si>
  <si>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</si>
  <si>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</si>
  <si>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</si>
  <si>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</si>
  <si>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</si>
  <si>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</si>
  <si>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</si>
  <si>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</si>
  <si>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</si>
  <si>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</si>
  <si>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</si>
  <si>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</si>
  <si>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</si>
  <si>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</si>
  <si>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</si>
  <si>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</si>
  <si>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</si>
  <si>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</si>
  <si>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</si>
  <si>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</si>
  <si>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</si>
  <si>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sociálmích zařízení</t>
  </si>
  <si>
    <t>STA</t>
  </si>
  <si>
    <t>1</t>
  </si>
  <si>
    <t>{6ad37652-21f9-4a79-af4c-b0f858bfbe2a}</t>
  </si>
  <si>
    <t>02</t>
  </si>
  <si>
    <t>ZTI</t>
  </si>
  <si>
    <t>{f8e5727e-b2e5-438e-8c57-873bb86300e1}</t>
  </si>
  <si>
    <t>03</t>
  </si>
  <si>
    <t>Elektroinstalace</t>
  </si>
  <si>
    <t>{21ea7d06-dcce-4781-baf3-2ad141ee1bfd}</t>
  </si>
  <si>
    <t>04</t>
  </si>
  <si>
    <t>VRN</t>
  </si>
  <si>
    <t>{df3ae4de-d959-40e4-a176-b707e70ffa6c}</t>
  </si>
  <si>
    <t>KRYCÍ LIST SOUPISU PRACÍ</t>
  </si>
  <si>
    <t>Objekt:</t>
  </si>
  <si>
    <t>01 - Stavební úpravy sociálmích zařízení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</si>
  <si>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</si>
  <si>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</si>
  <si>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</si>
  <si>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</si>
  <si>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</si>
  <si>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</si>
  <si>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</si>
  <si>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</si>
  <si>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</si>
  <si>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</si>
  <si>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</si>
  <si>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</si>
  <si>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</si>
  <si>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</si>
  <si>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</si>
  <si>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</si>
  <si>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</si>
  <si>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</si>
  <si>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</si>
  <si>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</si>
  <si>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</si>
  <si>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</si>
  <si>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</si>
  <si>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</si>
  <si>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</si>
  <si>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</si>
  <si>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</si>
  <si>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</si>
  <si>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</si>
  <si>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</si>
  <si>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</si>
  <si>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</si>
  <si>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</si>
  <si>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</si>
  <si>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</si>
  <si>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</si>
  <si>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</si>
  <si>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</si>
  <si>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</si>
  <si>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</si>
  <si>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</si>
  <si>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Příčky z pórobetonových tvárnic hladkých na tenké maltové lože objemová hmotnost do 500 kg/m3, tloušťka příčky 75 mm</t>
  </si>
  <si>
    <t>m2</t>
  </si>
  <si>
    <t>CS ÚRS 2021 02</t>
  </si>
  <si>
    <t>4</t>
  </si>
  <si>
    <t>2</t>
  </si>
  <si>
    <t>-1742723567</t>
  </si>
  <si>
    <t>Online PSC</t>
  </si>
  <si>
    <t>https://podminky.urs.cz/item/CS_URS_2021_02/342272215</t>
  </si>
  <si>
    <t>VV</t>
  </si>
  <si>
    <t>stoupačka 2</t>
  </si>
  <si>
    <t>2,6*(0,9+1,63)*9</t>
  </si>
  <si>
    <t>1*3</t>
  </si>
  <si>
    <t>stoupača 8</t>
  </si>
  <si>
    <t>2,6*(0,9+1,63)*6</t>
  </si>
  <si>
    <t>1*6</t>
  </si>
  <si>
    <t>Součet</t>
  </si>
  <si>
    <t>Vodorovné konstrukce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</si>
  <si>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</si>
  <si>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</si>
  <si>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</si>
  <si>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-1217772893</t>
  </si>
  <si>
    <t>https://podminky.urs.cz/item/CS_URS_2021_02/411388531</t>
  </si>
  <si>
    <t>pro doplnění stropu odbočky kanalizace</t>
  </si>
  <si>
    <t>(0,3*0,5*0,5)*6*2</t>
  </si>
  <si>
    <t>stoupačka 8</t>
  </si>
  <si>
    <t>6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</si>
  <si>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</si>
  <si>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</si>
  <si>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</si>
  <si>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-1789644232</t>
  </si>
  <si>
    <t>https://podminky.urs.cz/item/CS_URS_2021_02/611131101</t>
  </si>
  <si>
    <t>1,48*1,63*9</t>
  </si>
  <si>
    <t>1,48*1,63*6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</si>
  <si>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</si>
  <si>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</si>
  <si>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169817117</t>
  </si>
  <si>
    <t>https://podminky.urs.cz/item/CS_URS_2021_02/611321141</t>
  </si>
  <si>
    <t>5</t>
  </si>
  <si>
    <t>612131101</t>
  </si>
  <si>
    <t>Podkladní a spojovací vrstva vnitřních omítaných ploch cementový postřik nanášený ručně celoplošně stěn</t>
  </si>
  <si>
    <t>-58952422</t>
  </si>
  <si>
    <t>https://podminky.urs.cz/item/CS_URS_2021_02/612131101</t>
  </si>
  <si>
    <t>2,5*(1,48+1,48+1,63+1,63+1,6)*9-0,6*2*9</t>
  </si>
  <si>
    <t>2,5*(1,48+1,48+1,63+1,63+1,6)*6-0,6*2*6</t>
  </si>
  <si>
    <t>612131121</t>
  </si>
  <si>
    <t>Podkladní a spojovací vrstva vnitřních omítaných ploch penetrace disperzní nanášená ručně stěn</t>
  </si>
  <si>
    <t>-267921174</t>
  </si>
  <si>
    <t>https://podminky.urs.cz/item/CS_URS_2021_02/612131121</t>
  </si>
  <si>
    <t>7</t>
  </si>
  <si>
    <t>612135101</t>
  </si>
  <si>
    <t>Hrubá výplň rýh maltou jakékoli šířky rýhy ve stěnách</t>
  </si>
  <si>
    <t>1472637579</t>
  </si>
  <si>
    <t>https://podminky.urs.cz/item/CS_URS_2021_02/612135101</t>
  </si>
  <si>
    <t>8*9*0,1</t>
  </si>
  <si>
    <t>8*6*0,1</t>
  </si>
  <si>
    <t>8</t>
  </si>
  <si>
    <t>612142001</t>
  </si>
  <si>
    <t>Potažení vnitřních ploch pletivem v ploše nebo pruzích, na plném podkladu sklovláknitým vtlačením do tmelu stěn</t>
  </si>
  <si>
    <t>71467367</t>
  </si>
  <si>
    <t>https://podminky.urs.cz/item/CS_URS_2021_02/612142001</t>
  </si>
  <si>
    <t>9</t>
  </si>
  <si>
    <t>612321121</t>
  </si>
  <si>
    <t>Omítka vápenocementová vnitřních ploch nanášená ručně jednovrstvá, tloušťky do 10 mm hladká svislých konstrukcí stěn</t>
  </si>
  <si>
    <t>-2037991234</t>
  </si>
  <si>
    <t>https://podminky.urs.cz/item/CS_URS_2021_02/612321121</t>
  </si>
  <si>
    <t>Pod obklad</t>
  </si>
  <si>
    <t>2,0*(1,48+1,48+1,63+1,63+1,6)*9-0,6*2*9</t>
  </si>
  <si>
    <t>2,0*(1,48+1,48+1,63+1,63+1,6)*6-0,6*2*6</t>
  </si>
  <si>
    <t>10</t>
  </si>
  <si>
    <t>612321141</t>
  </si>
  <si>
    <t>Omítka vápenocementová vnitřních ploch nanášená ručně dvouvrstvá, tloušťky jádrové omítky do 10 mm a tloušťky štuku do 3 mm štuková svislých konstrukcí stěn</t>
  </si>
  <si>
    <t>-603659992</t>
  </si>
  <si>
    <t>https://podminky.urs.cz/item/CS_URS_2021_02/612321141</t>
  </si>
  <si>
    <t>Mino obklad</t>
  </si>
  <si>
    <t>0,5*(1,48+1,48+1,63+1,63+1,6)*9</t>
  </si>
  <si>
    <t>0,5*(1,48+1,48+1,63+1,63+1,6)*6</t>
  </si>
  <si>
    <t>11</t>
  </si>
  <si>
    <t>612325225</t>
  </si>
  <si>
    <t>Vápenocementová omítka jednotlivých malých ploch štuková na stěnách, plochy jednotlivě přes 1,0 do 4 m2</t>
  </si>
  <si>
    <t>kus</t>
  </si>
  <si>
    <t>-539668262</t>
  </si>
  <si>
    <t>https://podminky.urs.cz/item/CS_URS_2021_02/612325225</t>
  </si>
  <si>
    <t>12</t>
  </si>
  <si>
    <t>619991011</t>
  </si>
  <si>
    <t>Zakrytí vnitřních ploch před znečištěním včetně pozdějšího odkrytí konstrukcí a prvků obalením fólií a přelepením páskou</t>
  </si>
  <si>
    <t>-627298542</t>
  </si>
  <si>
    <t>https://podminky.urs.cz/item/CS_URS_2021_02/619991011</t>
  </si>
  <si>
    <t>1,48*1,63*12</t>
  </si>
  <si>
    <t>1,73*1,63*10</t>
  </si>
  <si>
    <t>3,44*2,46*10</t>
  </si>
  <si>
    <t>1,73*1,63*6</t>
  </si>
  <si>
    <t>3,44*2,46*6</t>
  </si>
  <si>
    <t>chodby</t>
  </si>
  <si>
    <t>20*6*2</t>
  </si>
  <si>
    <t>13</t>
  </si>
  <si>
    <t>619999041</t>
  </si>
  <si>
    <t>Příplatky k cenám úprav vnitřních povrchů za ztížené pracovní podmínky práce ve stísněném prostoru</t>
  </si>
  <si>
    <t>-101931076</t>
  </si>
  <si>
    <t>https://podminky.urs.cz/item/CS_URS_2021_02/619999041</t>
  </si>
  <si>
    <t>247,04</t>
  </si>
  <si>
    <t>14</t>
  </si>
  <si>
    <t>632450124</t>
  </si>
  <si>
    <t>Potěr cementový vyrovnávací ze suchých směsí v pásu o průměrné (střední) tl. přes 40 do 50 mm</t>
  </si>
  <si>
    <t>2004764803</t>
  </si>
  <si>
    <t>https://podminky.urs.cz/item/CS_URS_2021_02/632450124</t>
  </si>
  <si>
    <t>642942111</t>
  </si>
  <si>
    <t>Osazování zárubní nebo rámů kovových dveřních lisovaných nebo z úhelníků bez dveřních křídel, na cementovou maltu, plochy otvoru do 2,5 m2</t>
  </si>
  <si>
    <t>CS ÚRS 2018 01</t>
  </si>
  <si>
    <t>850754242</t>
  </si>
  <si>
    <t>16</t>
  </si>
  <si>
    <t>M</t>
  </si>
  <si>
    <t>55331480</t>
  </si>
  <si>
    <t>zárubeň jednokřídlá ocelová pro zdění tl stěny 75-100mm rozměru 600/1970, 2100mm</t>
  </si>
  <si>
    <t>853627527</t>
  </si>
  <si>
    <t>https://podminky.urs.cz/item/CS_URS_2021_02/55331480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</si>
  <si>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</si>
  <si>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</si>
  <si>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</si>
  <si>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</si>
  <si>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-830091369</t>
  </si>
  <si>
    <t>https://podminky.urs.cz/item/CS_URS_2021_02/949101111</t>
  </si>
  <si>
    <t>1,73*1,63*9</t>
  </si>
  <si>
    <t>3,4*0,8*9</t>
  </si>
  <si>
    <t>3,4*0,8*6</t>
  </si>
  <si>
    <t>18</t>
  </si>
  <si>
    <t>952901111</t>
  </si>
  <si>
    <t>Vyčištění budov nebo objektů před předáním do užívání budov bytové nebo občanské výstavby, světlé výšky podlaží do 4 m</t>
  </si>
  <si>
    <t>-1914220341</t>
  </si>
  <si>
    <t>https://podminky.urs.cz/item/CS_URS_2021_02/952901111</t>
  </si>
  <si>
    <t>19</t>
  </si>
  <si>
    <t>962031132</t>
  </si>
  <si>
    <t>Bourání příček z cihel, tvárnic nebo příčkovek z cihel pálených, plných nebo dutých na maltu vápennou nebo vápenocementovou, tl. do 100 mm</t>
  </si>
  <si>
    <t>-1928468024</t>
  </si>
  <si>
    <t>https://podminky.urs.cz/item/CS_URS_2021_02/962031132</t>
  </si>
  <si>
    <t>20</t>
  </si>
  <si>
    <t>965045112</t>
  </si>
  <si>
    <t>Bourání potěrů tl. do 50 mm cementových nebo pískocementových, plochy do 4 m2</t>
  </si>
  <si>
    <t>-1000809497</t>
  </si>
  <si>
    <t>https://podminky.urs.cz/item/CS_URS_2021_02/965045112</t>
  </si>
  <si>
    <t>968072455</t>
  </si>
  <si>
    <t>Vybourání kovových rámů oken s křídly, dveřních zárubní, vrat, stěn, ostění nebo obkladů dveřních zárubní, plochy do 2 m2</t>
  </si>
  <si>
    <t>148051772</t>
  </si>
  <si>
    <t>22</t>
  </si>
  <si>
    <t>973042461</t>
  </si>
  <si>
    <t>Vysekání výklenků nebo kapes ve zdivu betonovém kapes, plochy do 0,25 m2, hl. do 450 mm</t>
  </si>
  <si>
    <t>-425519421</t>
  </si>
  <si>
    <t>https://podminky.urs.cz/item/CS_URS_2021_02/973042461</t>
  </si>
  <si>
    <t>pro vybourání odbočky kanalizace</t>
  </si>
  <si>
    <t>6*2</t>
  </si>
  <si>
    <t>23</t>
  </si>
  <si>
    <t>974031133</t>
  </si>
  <si>
    <t>Vysekání rýh ve zdivu cihelném na maltu vápennou nebo vápenocementovou do hl. 50 mm a šířky do 100 mm</t>
  </si>
  <si>
    <t>m</t>
  </si>
  <si>
    <t>-988625143</t>
  </si>
  <si>
    <t>https://podminky.urs.cz/item/CS_URS_2021_02/974031133</t>
  </si>
  <si>
    <t>8*9</t>
  </si>
  <si>
    <t>8*6</t>
  </si>
  <si>
    <t>24</t>
  </si>
  <si>
    <t>974042533</t>
  </si>
  <si>
    <t>Vysekání rýh v betonové nebo jiné monolitické dlažbě s betonovým podkladem do hl. 50 mm a šířky do 100 mm</t>
  </si>
  <si>
    <t>1623872501</t>
  </si>
  <si>
    <t>https://podminky.urs.cz/item/CS_URS_2021_02/974042533</t>
  </si>
  <si>
    <t>4*9</t>
  </si>
  <si>
    <t>4*6</t>
  </si>
  <si>
    <t>25</t>
  </si>
  <si>
    <t>978011191</t>
  </si>
  <si>
    <t>Otlučení vápenných nebo vápenocementových omítek vnitřních ploch stropů, v rozsahu přes 50 do 100 %</t>
  </si>
  <si>
    <t>-791253382</t>
  </si>
  <si>
    <t>https://podminky.urs.cz/item/CS_URS_2021_02/978011191</t>
  </si>
  <si>
    <t>26</t>
  </si>
  <si>
    <t>978013191</t>
  </si>
  <si>
    <t>Otlučení vápenných nebo vápenocementových omítek vnitřních ploch stěn s vyškrabáním spar, s očištěním zdiva, v rozsahu přes 50 do 100 %</t>
  </si>
  <si>
    <t>753722505</t>
  </si>
  <si>
    <t>https://podminky.urs.cz/item/CS_URS_2021_02/978013191</t>
  </si>
  <si>
    <t>997</t>
  </si>
  <si>
    <t>Přesun sutě</t>
  </si>
  <si>
    <t>27</t>
  </si>
  <si>
    <t>997013217</t>
  </si>
  <si>
    <t>Vnitrostaveništní doprava suti a vybouraných hmot vodorovně do 50 m svisle ručně pro budovy a haly výšky přes 21 do 24 m</t>
  </si>
  <si>
    <t>t</t>
  </si>
  <si>
    <t>426898104</t>
  </si>
  <si>
    <t>https://podminky.urs.cz/item/CS_URS_2021_02/997013217</t>
  </si>
  <si>
    <t>28</t>
  </si>
  <si>
    <t>997013501</t>
  </si>
  <si>
    <t>Odvoz suti a vybouraných hmot na skládku nebo meziskládku se složením, na vzdálenost do 1 km</t>
  </si>
  <si>
    <t>-2069714746</t>
  </si>
  <si>
    <t>https://podminky.urs.cz/item/CS_URS_2021_02/997013501</t>
  </si>
  <si>
    <t>29</t>
  </si>
  <si>
    <t>997013509</t>
  </si>
  <si>
    <t>Odvoz suti a vybouraných hmot na skládku nebo meziskládku se složením, na vzdálenost Příplatek k ceně za každý další i započatý 1 km přes 1 km</t>
  </si>
  <si>
    <t>1870139532</t>
  </si>
  <si>
    <t>https://podminky.urs.cz/item/CS_URS_2021_02/997013509</t>
  </si>
  <si>
    <t>60,276*19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</si>
  <si>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</si>
  <si>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</si>
  <si>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</si>
  <si>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653982650</t>
  </si>
  <si>
    <t>https://podminky.urs.cz/item/CS_URS_2021_02/997013631</t>
  </si>
  <si>
    <t>998</t>
  </si>
  <si>
    <t>Přesun hmot</t>
  </si>
  <si>
    <t>31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</si>
  <si>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</si>
  <si>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</si>
  <si>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370554806</t>
  </si>
  <si>
    <t>https://podminky.urs.cz/item/CS_URS_2021_02/998018003</t>
  </si>
  <si>
    <t>32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</si>
  <si>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</si>
  <si>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</si>
  <si>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-667559690</t>
  </si>
  <si>
    <t>https://podminky.urs.cz/item/CS_URS_2021_02/998018011</t>
  </si>
  <si>
    <t>33</t>
  </si>
  <si>
    <t>998011018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</si>
  <si>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</si>
  <si>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2039878881</t>
  </si>
  <si>
    <t>https://podminky.urs.cz/item/CS_URS_2021_02/998011018</t>
  </si>
  <si>
    <t>34</t>
  </si>
  <si>
    <t>998011019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</si>
  <si>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</si>
  <si>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-1597424672</t>
  </si>
  <si>
    <t>https://podminky.urs.cz/item/CS_URS_2021_02/998011019</t>
  </si>
  <si>
    <t>25,745*3 'Přepočtené koeficientem množství</t>
  </si>
  <si>
    <t>PSV</t>
  </si>
  <si>
    <t>Práce a dodávky PSV</t>
  </si>
  <si>
    <t>734</t>
  </si>
  <si>
    <t>Ústřední vytápění - armatury</t>
  </si>
  <si>
    <t>35</t>
  </si>
  <si>
    <t>734221531</t>
  </si>
  <si>
    <t>Ventily regulační závitové termostatické, bez hlavice ovládání PN 16 do 110°C rohové jednoregulační G 3/8</t>
  </si>
  <si>
    <t>-60656371</t>
  </si>
  <si>
    <t>https://podminky.urs.cz/item/CS_URS_2021_02/734221531</t>
  </si>
  <si>
    <t>36</t>
  </si>
  <si>
    <t>734222811</t>
  </si>
  <si>
    <t>Ventily regulační závitové termostatické, s hlavicí ručního ovládání PN 16 do 110°C přímé chromované G 3/8</t>
  </si>
  <si>
    <t>1873409011</t>
  </si>
  <si>
    <t>https://podminky.urs.cz/item/CS_URS_2021_02/734222811</t>
  </si>
  <si>
    <t>735</t>
  </si>
  <si>
    <t>Ústřední vytápění - otopná tělesa</t>
  </si>
  <si>
    <t>37</t>
  </si>
  <si>
    <t>735141111</t>
  </si>
  <si>
    <t>Montáž otopných těles lamelových na stěnu výšky tělesa do 1400 mm</t>
  </si>
  <si>
    <t>-59359886</t>
  </si>
  <si>
    <t>https://podminky.urs.cz/item/CS_URS_2021_02/735141111</t>
  </si>
  <si>
    <t>38</t>
  </si>
  <si>
    <t>54153026</t>
  </si>
  <si>
    <t>těleso trubkové přímotopné 1500x750mm 600W</t>
  </si>
  <si>
    <t>-418335554</t>
  </si>
  <si>
    <t>https://podminky.urs.cz/item/CS_URS_2021_02/54153026</t>
  </si>
  <si>
    <t>39</t>
  </si>
  <si>
    <t>735161811</t>
  </si>
  <si>
    <t>Demontáž otopných těles trubkových s hliníkovými lamelami, stavební délky do 1500 mm</t>
  </si>
  <si>
    <t>1535842534</t>
  </si>
  <si>
    <t>https://podminky.urs.cz/item/CS_URS_2021_02/735161811</t>
  </si>
  <si>
    <t>40</t>
  </si>
  <si>
    <t>735191910</t>
  </si>
  <si>
    <t>Ostatní opravy otopných těles napuštění vody do otopného systému včetně potrubí (bez kotle a ohříváků) otopných těles</t>
  </si>
  <si>
    <t>soub</t>
  </si>
  <si>
    <t>-1386089329</t>
  </si>
  <si>
    <t>https://podminky.urs.cz/item/CS_URS_2021_02/735191910</t>
  </si>
  <si>
    <t>41</t>
  </si>
  <si>
    <t>735494811</t>
  </si>
  <si>
    <t>Vypuštění vody z otopných soustav bez kotlů, ohříváků, zásobníků a nádrží</t>
  </si>
  <si>
    <t>-1756095240</t>
  </si>
  <si>
    <t>https://podminky.urs.cz/item/CS_URS_2021_02/735494811</t>
  </si>
  <si>
    <t>42</t>
  </si>
  <si>
    <t>735R01</t>
  </si>
  <si>
    <t>Uprava rozvodů vytápění pro napojení nového otopného tělesa D+M_x000d_
Úprava zahrnuje dopojení rozvodů k otopnému žebříku_x000d_
Nátěr stávajících i doplňovaných rozvodů v koupelně</t>
  </si>
  <si>
    <t>Vlastní</t>
  </si>
  <si>
    <t>-1081236427</t>
  </si>
  <si>
    <t>43</t>
  </si>
  <si>
    <t>998735103</t>
  </si>
  <si>
    <t>Přesun hmot pro otopná tělesa stanovený z hmotnosti přesunovaného materiálu vodorovná dopravní vzdálenost do 50 m v objektech výšky přes 12 do 24 m</t>
  </si>
  <si>
    <t>-1834741586</t>
  </si>
  <si>
    <t>https://podminky.urs.cz/item/CS_URS_2021_02/998735103</t>
  </si>
  <si>
    <t>44</t>
  </si>
  <si>
    <t>998735181</t>
  </si>
  <si>
    <t>Přesun hmot pro otopná tělesa stanovený z hmotnosti přesunovaného materiálu Příplatek k cenám za přesun prováděný bez použití mechanizace pro jakoukoliv výšku objektu</t>
  </si>
  <si>
    <t>642859354</t>
  </si>
  <si>
    <t>https://podminky.urs.cz/item/CS_URS_2021_02/998735181</t>
  </si>
  <si>
    <t>45</t>
  </si>
  <si>
    <t>998735194</t>
  </si>
  <si>
    <t>Přesun hmot pro otopná tělesa stanovený z hmotnosti přesunovaného materiálu Příplatek k cenám za zvětšený přesun přes vymezenou největší dopravní vzdálenost do 1000 m</t>
  </si>
  <si>
    <t>2028164376</t>
  </si>
  <si>
    <t>https://podminky.urs.cz/item/CS_URS_2021_02/998735194</t>
  </si>
  <si>
    <t>46</t>
  </si>
  <si>
    <t>998735199</t>
  </si>
  <si>
    <t>Přesun hmot pro otopná tělesa stanovený z hmotnosti přesunovaného materiálu Příplatek k cenám za zvětšený přesun přes vymezenou největší dopravní vzdálenost za každých dalších i započatých 1000 m</t>
  </si>
  <si>
    <t>-576322284</t>
  </si>
  <si>
    <t>https://podminky.urs.cz/item/CS_URS_2021_02/998735199</t>
  </si>
  <si>
    <t>0,492*20 'Přepočtené koeficientem množství</t>
  </si>
  <si>
    <t>751</t>
  </si>
  <si>
    <t>Vzduchotechnika</t>
  </si>
  <si>
    <t>47</t>
  </si>
  <si>
    <t>751398824</t>
  </si>
  <si>
    <t>Demontáž ostatních zařízení větrací mřížky stěnové, průřezu přes 0,150 do 0,200 m2</t>
  </si>
  <si>
    <t>-49007306</t>
  </si>
  <si>
    <t>https://podminky.urs.cz/item/CS_URS_2021_02/751398824</t>
  </si>
  <si>
    <t>48</t>
  </si>
  <si>
    <t>751R01</t>
  </si>
  <si>
    <t>Dopojení koupelny na odvětrání větrací mřížkou_x000d_
včetně dodávky větrací mřížky dle specifikace Z01</t>
  </si>
  <si>
    <t>1080735055</t>
  </si>
  <si>
    <t>766</t>
  </si>
  <si>
    <t>Konstrukce truhlářské</t>
  </si>
  <si>
    <t>49</t>
  </si>
  <si>
    <t>766660001</t>
  </si>
  <si>
    <t>Montáž dveřních křídel dřevěných nebo plastových otevíravých do ocelové zárubně povrchově upravených jednokřídlových, šířky do 800 mm</t>
  </si>
  <si>
    <t>-2064018776</t>
  </si>
  <si>
    <t>https://podminky.urs.cz/item/CS_URS_2021_02/766660001</t>
  </si>
  <si>
    <t>50</t>
  </si>
  <si>
    <t>61162084</t>
  </si>
  <si>
    <t>dveře jednokřídlé dřevotřískové povrch laminátový plné 600x1970-2100mm_x000d_
včetně dodávky zámku a kování</t>
  </si>
  <si>
    <t>954092642</t>
  </si>
  <si>
    <t>https://podminky.urs.cz/item/CS_URS_2021_02/61162084</t>
  </si>
  <si>
    <t>51</t>
  </si>
  <si>
    <t>766691914</t>
  </si>
  <si>
    <t>Ostatní práce vyvěšení nebo zavěšení křídel s případným uložením a opětovným zavěšením po provedení stavebních změn dřevěných dveřních, plochy do 2 m2</t>
  </si>
  <si>
    <t>-1316641333</t>
  </si>
  <si>
    <t>https://podminky.urs.cz/item/CS_URS_2021_02/766691914</t>
  </si>
  <si>
    <t>52</t>
  </si>
  <si>
    <t>766R01</t>
  </si>
  <si>
    <t>Kuchyňská linka - dodávka a mobtáž_x000d_
Spotřebiče oceněny samostatně_x000d_
Dodávka a montáž dle specifikace T01</t>
  </si>
  <si>
    <t>-909382631</t>
  </si>
  <si>
    <t>53</t>
  </si>
  <si>
    <t>766R02</t>
  </si>
  <si>
    <t>Sporák dodávka a montáž_x000d_
Dle specifikace T01A</t>
  </si>
  <si>
    <t>-1771598644</t>
  </si>
  <si>
    <t>54</t>
  </si>
  <si>
    <t>766R03</t>
  </si>
  <si>
    <t>Digestoř dodávka a montáž_x000d_
Dle specifikace T01B</t>
  </si>
  <si>
    <t>1656803868</t>
  </si>
  <si>
    <t xml:space="preserve">stoupačky 8 </t>
  </si>
  <si>
    <t>55</t>
  </si>
  <si>
    <t>998766103</t>
  </si>
  <si>
    <t>Přesun hmot pro konstrukce truhlářské stanovený z hmotnosti přesunovaného materiálu vodorovná dopravní vzdálenost do 50 m v objektech výšky přes 12 do 24 m</t>
  </si>
  <si>
    <t>-873462287</t>
  </si>
  <si>
    <t>https://podminky.urs.cz/item/CS_URS_2021_02/998766103</t>
  </si>
  <si>
    <t>56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</si>
  <si>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</si>
  <si>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</si>
  <si>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-1739702895</t>
  </si>
  <si>
    <t>https://podminky.urs.cz/item/CS_URS_2021_02/998766181</t>
  </si>
  <si>
    <t>57</t>
  </si>
  <si>
    <t>998766194</t>
  </si>
  <si>
    <t>Přesun hmot pro konstrukce truhlářské stanovený z hmotnosti přesunovaného materiálu Příplatek k ceně za zvětšený přesun přes vymezenou největší dopravní vzdálenost do 1000 m</t>
  </si>
  <si>
    <t>151285189</t>
  </si>
  <si>
    <t>https://podminky.urs.cz/item/CS_URS_2021_02/998766194</t>
  </si>
  <si>
    <t>58</t>
  </si>
  <si>
    <t>998766199</t>
  </si>
  <si>
    <t>Přesun hmot pro konstrukce truhlářské stanovený z hmotnosti přesunovaného materiálu Příplatek k ceně za zvětšený přesun přes vymezenou největší dopravní vzdálenost za každých dalších i započatých 1000 m</t>
  </si>
  <si>
    <t>1221202695</t>
  </si>
  <si>
    <t>https://podminky.urs.cz/item/CS_URS_2021_02/998766199</t>
  </si>
  <si>
    <t>1,84*20 'Přepočtené koeficientem množství</t>
  </si>
  <si>
    <t>767</t>
  </si>
  <si>
    <t>Konstrukce zámečnické</t>
  </si>
  <si>
    <t>59</t>
  </si>
  <si>
    <t>767646401</t>
  </si>
  <si>
    <t>Montáž dveří ocelových revizních dvířek s rámem jednokřídlových, výšky do 1000 mm</t>
  </si>
  <si>
    <t>-396728009</t>
  </si>
  <si>
    <t>https://podminky.urs.cz/item/CS_URS_2021_02/767646401</t>
  </si>
  <si>
    <t>Položka Z2</t>
  </si>
  <si>
    <t>6+6</t>
  </si>
  <si>
    <t>60</t>
  </si>
  <si>
    <t>56245701</t>
  </si>
  <si>
    <t>dvířka revizní 500x700 bílá s požární odolností 30 min</t>
  </si>
  <si>
    <t>1965765365</t>
  </si>
  <si>
    <t>https://podminky.urs.cz/item/CS_URS_2021_02/56245701</t>
  </si>
  <si>
    <t>61</t>
  </si>
  <si>
    <t>998767103</t>
  </si>
  <si>
    <t>Přesun hmot pro zámečnické konstrukce stanovený z hmotnosti přesunovaného materiálu vodorovná dopravní vzdálenost do 50 m v objektech výšky přes 12 do 24 m</t>
  </si>
  <si>
    <t>-477239529</t>
  </si>
  <si>
    <t>https://podminky.urs.cz/item/CS_URS_2021_02/998767103</t>
  </si>
  <si>
    <t>62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</si>
  <si>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</si>
  <si>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</si>
  <si>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-503303620</t>
  </si>
  <si>
    <t>https://podminky.urs.cz/item/CS_URS_2021_02/998767181</t>
  </si>
  <si>
    <t>63</t>
  </si>
  <si>
    <t>998767194</t>
  </si>
  <si>
    <t>Přesun hmot pro zámečnické konstrukce stanovený z hmotnosti přesunovaného materiálu Příplatek k cenám za zvětšený přesun přes vymezenou největší dopravní vzdálenost do 1000 m</t>
  </si>
  <si>
    <t>-198425169</t>
  </si>
  <si>
    <t>https://podminky.urs.cz/item/CS_URS_2021_02/998767194</t>
  </si>
  <si>
    <t>64</t>
  </si>
  <si>
    <t>998767199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</si>
  <si>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</si>
  <si>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-293927948</t>
  </si>
  <si>
    <t>https://podminky.urs.cz/item/CS_URS_2021_02/998767199</t>
  </si>
  <si>
    <t>0,025*20 'Přepočtené koeficientem množství</t>
  </si>
  <si>
    <t>771</t>
  </si>
  <si>
    <t>Podlahy z dlaždic</t>
  </si>
  <si>
    <t>65</t>
  </si>
  <si>
    <t>771111011</t>
  </si>
  <si>
    <t>Příprava podkladu před provedením dlažby vysátí podlah</t>
  </si>
  <si>
    <t>-400597864</t>
  </si>
  <si>
    <t>https://podminky.urs.cz/item/CS_URS_2021_02/771111011</t>
  </si>
  <si>
    <t>66</t>
  </si>
  <si>
    <t>771121011</t>
  </si>
  <si>
    <t>Příprava podkladu před provedením dlažby nátěr penetrační na podlahu</t>
  </si>
  <si>
    <t>-2144629026</t>
  </si>
  <si>
    <t>https://podminky.urs.cz/item/CS_URS_2021_02/771121011</t>
  </si>
  <si>
    <t>67</t>
  </si>
  <si>
    <t>771161021</t>
  </si>
  <si>
    <t>Příprava podkladu před provedením dlažby montáž profilu ukončujícího profilu pro plynulý přechod (dlažba-koberec apod.)</t>
  </si>
  <si>
    <t>-1594653796</t>
  </si>
  <si>
    <t>https://podminky.urs.cz/item/CS_URS_2021_02/771161021</t>
  </si>
  <si>
    <t>9*0,6</t>
  </si>
  <si>
    <t>6*0,6</t>
  </si>
  <si>
    <t>68</t>
  </si>
  <si>
    <t>59054100</t>
  </si>
  <si>
    <t>profil přechodový Al s pohyblivým ramenem 8x20mm</t>
  </si>
  <si>
    <t>1275191715</t>
  </si>
  <si>
    <t>https://podminky.urs.cz/item/CS_URS_2021_02/59054100</t>
  </si>
  <si>
    <t>9*1,1 'Přepočtené koeficientem množství</t>
  </si>
  <si>
    <t>69</t>
  </si>
  <si>
    <t>771571810</t>
  </si>
  <si>
    <t>Demontáž podlah z dlaždic keramických kladených do malty</t>
  </si>
  <si>
    <t>1063001958</t>
  </si>
  <si>
    <t>https://podminky.urs.cz/item/CS_URS_2021_02/771571810</t>
  </si>
  <si>
    <t>70</t>
  </si>
  <si>
    <t>771574113</t>
  </si>
  <si>
    <t>Montáž podlah z dlaždic keramických lepených flexibilním lepidlem maloformátových hladkých přes 12 do 19 ks/m2</t>
  </si>
  <si>
    <t>1962761599</t>
  </si>
  <si>
    <t>https://podminky.urs.cz/item/CS_URS_2021_02/771574113</t>
  </si>
  <si>
    <t>71</t>
  </si>
  <si>
    <t>59761003</t>
  </si>
  <si>
    <t>dlažba keramická hutná hladká do interiéru přes 9 do 12ks/m2</t>
  </si>
  <si>
    <t>1052031854</t>
  </si>
  <si>
    <t>https://podminky.urs.cz/item/CS_URS_2021_02/59761003</t>
  </si>
  <si>
    <t>45,186*1,1 'Přepočtené koeficientem množství</t>
  </si>
  <si>
    <t>72</t>
  </si>
  <si>
    <t>771591112</t>
  </si>
  <si>
    <t>Izolace podlahy pod dlažbu nátěrem nebo stěrkou ve dvou vrstvách</t>
  </si>
  <si>
    <t>-760215080</t>
  </si>
  <si>
    <t>https://podminky.urs.cz/item/CS_URS_2021_02/771591112</t>
  </si>
  <si>
    <t>73</t>
  </si>
  <si>
    <t>771591115</t>
  </si>
  <si>
    <t>Podlahy - dokončovací práce spárování silikonem</t>
  </si>
  <si>
    <t>608088061</t>
  </si>
  <si>
    <t>https://podminky.urs.cz/item/CS_URS_2021_02/771591115</t>
  </si>
  <si>
    <t>(1,48+1,48+1,63+1,63+1,6-0,6)*9</t>
  </si>
  <si>
    <t>(1,48+1,48+1,63+1,63+1,6-0,6)*6</t>
  </si>
  <si>
    <t>74</t>
  </si>
  <si>
    <t>771591264</t>
  </si>
  <si>
    <t>Izolace podlahy pod dlažbu těsnícími izolačními pásy mezi podlahou a stěnu</t>
  </si>
  <si>
    <t>-913171242</t>
  </si>
  <si>
    <t>https://podminky.urs.cz/item/CS_URS_2021_02/771591264</t>
  </si>
  <si>
    <t>75</t>
  </si>
  <si>
    <t>998771103</t>
  </si>
  <si>
    <t>Přesun hmot pro podlahy z dlaždic stanovený z hmotnosti přesunovaného materiálu vodorovná dopravní vzdálenost do 50 m v objektech výšky přes 12 do 24 m</t>
  </si>
  <si>
    <t>1290182560</t>
  </si>
  <si>
    <t>https://podminky.urs.cz/item/CS_URS_2021_02/998771103</t>
  </si>
  <si>
    <t>76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</si>
  <si>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</si>
  <si>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</si>
  <si>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-682292051</t>
  </si>
  <si>
    <t>https://podminky.urs.cz/item/CS_URS_2021_02/998771181</t>
  </si>
  <si>
    <t>77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</si>
  <si>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</si>
  <si>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</si>
  <si>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-1762981459</t>
  </si>
  <si>
    <t>https://podminky.urs.cz/item/CS_URS_2021_02/998771194</t>
  </si>
  <si>
    <t>78</t>
  </si>
  <si>
    <t>998771199</t>
  </si>
  <si>
    <t>Přesun hmot pro podlahy z dlaždic stanovený z hmotnosti přesunovaného materiálu Příplatek k ceně za zvětšený přesun přes vymezenou největší dopravní vzdálenost za každých dalších i započatých 1000 m</t>
  </si>
  <si>
    <t>1061759641</t>
  </si>
  <si>
    <t>https://podminky.urs.cz/item/CS_URS_2021_02/998771199</t>
  </si>
  <si>
    <t>1,308*19 'Přepočtené koeficientem množství</t>
  </si>
  <si>
    <t>781</t>
  </si>
  <si>
    <t>Dokončovací práce - obklady</t>
  </si>
  <si>
    <t>79</t>
  </si>
  <si>
    <t>781111011</t>
  </si>
  <si>
    <t>Příprava podkladu před provedením obkladu oprášení (ometení) stěny</t>
  </si>
  <si>
    <t>625918095</t>
  </si>
  <si>
    <t>https://podminky.urs.cz/item/CS_URS_2021_02/781111011</t>
  </si>
  <si>
    <t>1,7*(1,48+1,48+1,63+1,63+1,6-0,6)*9</t>
  </si>
  <si>
    <t>(0,6*1,9+1,6*0,5)*9</t>
  </si>
  <si>
    <t>1,7*(1,48+1,48+1,63+1,63+1,6-0,6)*6</t>
  </si>
  <si>
    <t>(0,6*1,9+1,6*0,5)*6</t>
  </si>
  <si>
    <t>80</t>
  </si>
  <si>
    <t>781121011</t>
  </si>
  <si>
    <t>Příprava podkladu před provedením obkladu nátěr penetrační na stěnu</t>
  </si>
  <si>
    <t>1864310584</t>
  </si>
  <si>
    <t>https://podminky.urs.cz/item/CS_URS_2021_02/781121011</t>
  </si>
  <si>
    <t>81</t>
  </si>
  <si>
    <t>781131112</t>
  </si>
  <si>
    <t>Izolace stěny pod obklad izolace nátěrem nebo stěrkou ve dvou vrstvách</t>
  </si>
  <si>
    <t>1286786669</t>
  </si>
  <si>
    <t>https://podminky.urs.cz/item/CS_URS_2021_02/781131112</t>
  </si>
  <si>
    <t>82</t>
  </si>
  <si>
    <t>781161021</t>
  </si>
  <si>
    <t>Příprava podkladu před provedením obkladu montáž profilu ukončujícího profilu rohového, vanového</t>
  </si>
  <si>
    <t>-1326058343</t>
  </si>
  <si>
    <t>https://podminky.urs.cz/item/CS_URS_2021_02/781161021</t>
  </si>
  <si>
    <t>2*4*9</t>
  </si>
  <si>
    <t>2*4*6</t>
  </si>
  <si>
    <t>83</t>
  </si>
  <si>
    <t>59054132</t>
  </si>
  <si>
    <t>profil ukončovací pro vnější hrany obkladů hliník leskle eloxovaný chromem 8x2500mm</t>
  </si>
  <si>
    <t>-125110534</t>
  </si>
  <si>
    <t>https://podminky.urs.cz/item/CS_URS_2021_02/59054132</t>
  </si>
  <si>
    <t>120*1,1 'Přepočtené koeficientem množství</t>
  </si>
  <si>
    <t>84</t>
  </si>
  <si>
    <t>781471810</t>
  </si>
  <si>
    <t>Demontáž obkladů z dlaždic keramických kladených do malty</t>
  </si>
  <si>
    <t>-1137959617</t>
  </si>
  <si>
    <t>https://podminky.urs.cz/item/CS_URS_2021_02/781471810</t>
  </si>
  <si>
    <t>85</t>
  </si>
  <si>
    <t>781474112</t>
  </si>
  <si>
    <t>Montáž obkladů vnitřních stěn z dlaždic keramických lepených flexibilním lepidlem maloformátových hladkých přes 9 do 12 ks/m2</t>
  </si>
  <si>
    <t>2141496338</t>
  </si>
  <si>
    <t>https://podminky.urs.cz/item/CS_URS_2021_02/781474112</t>
  </si>
  <si>
    <t>86</t>
  </si>
  <si>
    <t>59761026</t>
  </si>
  <si>
    <t>obklad keramický hladký do 12ks/m2</t>
  </si>
  <si>
    <t>-1093290630</t>
  </si>
  <si>
    <t>https://podminky.urs.cz/item/CS_URS_2021_02/59761026</t>
  </si>
  <si>
    <t>222,21*1,1 'Přepočtené koeficientem množství</t>
  </si>
  <si>
    <t>87</t>
  </si>
  <si>
    <t>781477111</t>
  </si>
  <si>
    <t>Montáž obkladů vnitřních stěn z dlaždic keramických Příplatek k cenám za plochu do 10 m2 jednotlivě</t>
  </si>
  <si>
    <t>187899247</t>
  </si>
  <si>
    <t>https://podminky.urs.cz/item/CS_URS_2021_02/781477111</t>
  </si>
  <si>
    <t>222,21</t>
  </si>
  <si>
    <t>88</t>
  </si>
  <si>
    <t>781477112</t>
  </si>
  <si>
    <t>Montáž obkladů vnitřních stěn z dlaždic keramických Příplatek k cenám za obklady v omezeném prostoru</t>
  </si>
  <si>
    <t>542221824</t>
  </si>
  <si>
    <t>https://podminky.urs.cz/item/CS_URS_2021_02/781477112</t>
  </si>
  <si>
    <t>89</t>
  </si>
  <si>
    <t>781479191</t>
  </si>
  <si>
    <t>1571807111</t>
  </si>
  <si>
    <t>https://podminky.urs.cz/item/CS_URS_2021_02/781479191</t>
  </si>
  <si>
    <t>90</t>
  </si>
  <si>
    <t>781495115</t>
  </si>
  <si>
    <t>Obklad - dokončující práce ostatní práce spárování silikonem</t>
  </si>
  <si>
    <t>414912964</t>
  </si>
  <si>
    <t>https://podminky.urs.cz/item/CS_URS_2021_02/781495115</t>
  </si>
  <si>
    <t>2*6*9</t>
  </si>
  <si>
    <t>2*6*6</t>
  </si>
  <si>
    <t>91</t>
  </si>
  <si>
    <t>998781103</t>
  </si>
  <si>
    <t>Přesun hmot pro obklady keramické stanovený z hmotnosti přesunovaného materiálu vodorovná dopravní vzdálenost do 50 m v objektech výšky přes 12 do 24 m</t>
  </si>
  <si>
    <t>-811238130</t>
  </si>
  <si>
    <t>https://podminky.urs.cz/item/CS_URS_2021_02/998781103</t>
  </si>
  <si>
    <t>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</si>
  <si>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</si>
  <si>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</si>
  <si>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1902655103</t>
  </si>
  <si>
    <t>https://podminky.urs.cz/item/CS_URS_2021_02/998781181</t>
  </si>
  <si>
    <t>93</t>
  </si>
  <si>
    <t>998781194</t>
  </si>
  <si>
    <t>Přesun hmot pro obklady keramické stanovený z hmotnosti přesunovaného materiálu Příplatek k cenám za zvětšený přesun přes vymezenou největší dopravní vzdálenost do 1000 m</t>
  </si>
  <si>
    <t>1454552860</t>
  </si>
  <si>
    <t>https://podminky.urs.cz/item/CS_URS_2021_02/998781194</t>
  </si>
  <si>
    <t>94</t>
  </si>
  <si>
    <t>998781199</t>
  </si>
  <si>
    <t>Přesun hmot pro obklady keramické stanovený z hmotnosti přesunovaného materiálu Příplatek k cenám za zvětšený přesun přes vymezenou největší dopravní vzdálenost za každých dalších i započatých 1000 m</t>
  </si>
  <si>
    <t>-2045336115</t>
  </si>
  <si>
    <t>https://podminky.urs.cz/item/CS_URS_2021_02/998781199</t>
  </si>
  <si>
    <t>4,66*19 'Přepočtené koeficientem množství</t>
  </si>
  <si>
    <t>783</t>
  </si>
  <si>
    <t>Dokončovací práce - nátěry</t>
  </si>
  <si>
    <t>95</t>
  </si>
  <si>
    <t>783324101</t>
  </si>
  <si>
    <t>Základní nátěr zámečnických konstrukcí jednonásobný akrylátový</t>
  </si>
  <si>
    <t>2093569222</t>
  </si>
  <si>
    <t>https://podminky.urs.cz/item/CS_URS_2021_02/783324101</t>
  </si>
  <si>
    <t>9*5*0,2</t>
  </si>
  <si>
    <t>6*5*0,2</t>
  </si>
  <si>
    <t>96</t>
  </si>
  <si>
    <t>783327101</t>
  </si>
  <si>
    <t>Krycí nátěr (email) zámečnických konstrukcí jednonásobný akrylátový</t>
  </si>
  <si>
    <t>207259001</t>
  </si>
  <si>
    <t>https://podminky.urs.cz/item/CS_URS_2021_02/783327101</t>
  </si>
  <si>
    <t>784</t>
  </si>
  <si>
    <t>Dokončovací práce - malby a tapety</t>
  </si>
  <si>
    <t>97</t>
  </si>
  <si>
    <t>784111001</t>
  </si>
  <si>
    <t>Oprášení (ometení) podkladu v místnostech výšky do 3,80 m</t>
  </si>
  <si>
    <t>1640015799</t>
  </si>
  <si>
    <t>https://podminky.urs.cz/item/CS_URS_2021_02/784111001</t>
  </si>
  <si>
    <t>2,6*(1,73+1,73+1,63+1,63)*9</t>
  </si>
  <si>
    <t>2,6*(3,44+3,44+2,46+2,46)*9</t>
  </si>
  <si>
    <t>3,44*2,46*9</t>
  </si>
  <si>
    <t>stpupačka 8</t>
  </si>
  <si>
    <t>2,6*(1,73+1,73+1,63+1,63)*6</t>
  </si>
  <si>
    <t>2,6*(3,44+3,44+2,46+2,46)*6</t>
  </si>
  <si>
    <t>98</t>
  </si>
  <si>
    <t>784121001</t>
  </si>
  <si>
    <t>Oškrabání malby v místnostech výšky do 3,80 m</t>
  </si>
  <si>
    <t>1239399361</t>
  </si>
  <si>
    <t>99</t>
  </si>
  <si>
    <t>784181101</t>
  </si>
  <si>
    <t>Penetrace podkladu jednonásobná základní akrylátová bezbarvá v místnostech výšky do 3,80 m</t>
  </si>
  <si>
    <t>-727650420</t>
  </si>
  <si>
    <t>https://podminky.urs.cz/item/CS_URS_2021_02/784181101</t>
  </si>
  <si>
    <t>0,5*(1,48+1,48+1,63+1,63+1,6-0,6)*9</t>
  </si>
  <si>
    <t>0,5*(1,48+1,48+1,63+1,63+1,6-0,6)*6</t>
  </si>
  <si>
    <t>100</t>
  </si>
  <si>
    <t>784211101</t>
  </si>
  <si>
    <t>Malby z malířských směsí oděruvzdorných za mokra dvojnásobné, bílé za mokra oděruvzdorné výborně v místnostech výšky do 3,80 m</t>
  </si>
  <si>
    <t>-1013424047</t>
  </si>
  <si>
    <t>https://podminky.urs.cz/item/CS_URS_2021_02/784211101</t>
  </si>
  <si>
    <t>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</si>
  <si>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</si>
  <si>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</si>
  <si>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</si>
  <si>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</si>
  <si>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374569023</t>
  </si>
  <si>
    <t>704038025</t>
  </si>
  <si>
    <t>-604566214</t>
  </si>
  <si>
    <t>5,214*19 'Přepočtené koeficientem množství</t>
  </si>
  <si>
    <t>109106308</t>
  </si>
  <si>
    <t>721</t>
  </si>
  <si>
    <t>Zdravotechnika - vnitřní kanalizace</t>
  </si>
  <si>
    <t>721140802</t>
  </si>
  <si>
    <t>Demontáž potrubí z litinových trub odpadních nebo dešťových do DN 100</t>
  </si>
  <si>
    <t>1925409911</t>
  </si>
  <si>
    <t>https://podminky.urs.cz/item/CS_URS_2021_02/721140802</t>
  </si>
  <si>
    <t>721140806</t>
  </si>
  <si>
    <t>Demontáž potrubí z litinových trub odpadních nebo dešťových přes 100 do DN 200</t>
  </si>
  <si>
    <t>-1379620011</t>
  </si>
  <si>
    <t>https://podminky.urs.cz/item/CS_URS_2021_02/721140806</t>
  </si>
  <si>
    <t>8*2,85</t>
  </si>
  <si>
    <t>721174042</t>
  </si>
  <si>
    <t>Potrubí z trub polypropylenových připojovací DN 40</t>
  </si>
  <si>
    <t>-1215919785</t>
  </si>
  <si>
    <t>https://podminky.urs.cz/item/CS_URS_2021_02/721174042</t>
  </si>
  <si>
    <t>2*10</t>
  </si>
  <si>
    <t>2*6</t>
  </si>
  <si>
    <t>721174043</t>
  </si>
  <si>
    <t>Potrubí z trub polypropylenových připojovací DN 50</t>
  </si>
  <si>
    <t>1615862340</t>
  </si>
  <si>
    <t>https://podminky.urs.cz/item/CS_URS_2021_02/721174043</t>
  </si>
  <si>
    <t>6*6</t>
  </si>
  <si>
    <t>4*4</t>
  </si>
  <si>
    <t>3*6</t>
  </si>
  <si>
    <t>3*4</t>
  </si>
  <si>
    <t>721174045</t>
  </si>
  <si>
    <t>Potrubí z trub polypropylenových připojovací DN 110</t>
  </si>
  <si>
    <t>-1038340004</t>
  </si>
  <si>
    <t>https://podminky.urs.cz/item/CS_URS_2021_02/721174045</t>
  </si>
  <si>
    <t>12*1,5</t>
  </si>
  <si>
    <t>721175013</t>
  </si>
  <si>
    <t>Plastové potrubí odhlučněné dvouvrstvé odpadní (svislé) DN 125</t>
  </si>
  <si>
    <t>-1677169863</t>
  </si>
  <si>
    <t>https://podminky.urs.cz/item/CS_URS_2021_02/721175013</t>
  </si>
  <si>
    <t>721194104</t>
  </si>
  <si>
    <t>Vyměření přípojek na potrubí vyvedení a upevnění odpadních výpustek DN 40</t>
  </si>
  <si>
    <t>599303941</t>
  </si>
  <si>
    <t>https://podminky.urs.cz/item/CS_URS_2021_02/721194104</t>
  </si>
  <si>
    <t>soupačka 2</t>
  </si>
  <si>
    <t>soupačka 8</t>
  </si>
  <si>
    <t>721194105</t>
  </si>
  <si>
    <t>Vyměření přípojek na potrubí vyvedení a upevnění odpadních výpustek DN 50</t>
  </si>
  <si>
    <t>1390517</t>
  </si>
  <si>
    <t>https://podminky.urs.cz/item/CS_URS_2021_02/721194105</t>
  </si>
  <si>
    <t>9+9+3</t>
  </si>
  <si>
    <t>6+6+2</t>
  </si>
  <si>
    <t>721194109</t>
  </si>
  <si>
    <t>Vyměření přípojek na potrubí vyvedení a upevnění odpadních výpustek DN 110</t>
  </si>
  <si>
    <t>-1909283210</t>
  </si>
  <si>
    <t>https://podminky.urs.cz/item/CS_URS_2021_02/721194109</t>
  </si>
  <si>
    <t>721220801</t>
  </si>
  <si>
    <t>Demontáž zápachových uzávěrek do DN 70</t>
  </si>
  <si>
    <t>735003954</t>
  </si>
  <si>
    <t>https://podminky.urs.cz/item/CS_URS_2021_02/721220801</t>
  </si>
  <si>
    <t>9*6</t>
  </si>
  <si>
    <t>721290111</t>
  </si>
  <si>
    <t>Zkouška těsnosti kanalizace v objektech vodou do DN 125</t>
  </si>
  <si>
    <t>-906966215</t>
  </si>
  <si>
    <t>https://podminky.urs.cz/item/CS_URS_2021_02/721290111</t>
  </si>
  <si>
    <t>20+36+16+18</t>
  </si>
  <si>
    <t>12+18+12+18</t>
  </si>
  <si>
    <t>721V1</t>
  </si>
  <si>
    <t>Kamerová zkouška ležaté kanalizace</t>
  </si>
  <si>
    <t>-721159649</t>
  </si>
  <si>
    <t>998721103</t>
  </si>
  <si>
    <t>Přesun hmot pro vnitřní kanalizace stanovený z hmotnosti přesunovaného materiálu vodorovná dopravní vzdálenost do 50 m v objektech výšky přes 12 do 24 m</t>
  </si>
  <si>
    <t>-696148767</t>
  </si>
  <si>
    <t>https://podminky.urs.cz/item/CS_URS_2021_02/998721103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</si>
  <si>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</si>
  <si>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</si>
  <si>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1062036324</t>
  </si>
  <si>
    <t>https://podminky.urs.cz/item/CS_URS_2021_02/998721181</t>
  </si>
  <si>
    <t>998721194</t>
  </si>
  <si>
    <t>Přesun hmot pro vnitřní kanalizace stanovený z hmotnosti přesunovaného materiálu Příplatek k ceně za zvětšený přesun přes vymezenou největší dopravní vzdálenost do 1000 m</t>
  </si>
  <si>
    <t>1951757926</t>
  </si>
  <si>
    <t>https://podminky.urs.cz/item/CS_URS_2021_02/998721194</t>
  </si>
  <si>
    <t>998721199</t>
  </si>
  <si>
    <t>Přesun hmot pro vnitřní kanalizace stanovený z hmotnosti přesunovaného materiálu Příplatek k ceně za zvětšený přesun přes vymezenou největší dopravní vzdálenost za každých dalších i započatých 1000 m</t>
  </si>
  <si>
    <t>1254179795</t>
  </si>
  <si>
    <t>https://podminky.urs.cz/item/CS_URS_2021_02/998721199</t>
  </si>
  <si>
    <t>0,347*20 'Přepočtené koeficientem množství</t>
  </si>
  <si>
    <t>722</t>
  </si>
  <si>
    <t>Zdravotechnika - vnitřní vodovod</t>
  </si>
  <si>
    <t>722130801</t>
  </si>
  <si>
    <t>Demontáž potrubí z ocelových trubek pozinkovaných závitových do DN 25</t>
  </si>
  <si>
    <t>717257007</t>
  </si>
  <si>
    <t>https://podminky.urs.cz/item/CS_URS_2021_02/722130801</t>
  </si>
  <si>
    <t>722176112</t>
  </si>
  <si>
    <t>Montáž potrubí z plastových trub svařovaných polyfuzně D přes 16 do 20 mm</t>
  </si>
  <si>
    <t>1661317419</t>
  </si>
  <si>
    <t>https://podminky.urs.cz/item/CS_URS_2021_02/722176112</t>
  </si>
  <si>
    <t>6*10+2*2</t>
  </si>
  <si>
    <t>6*6+2*6</t>
  </si>
  <si>
    <t>28615152</t>
  </si>
  <si>
    <t>trubka vodovodní tlaková PPR řada PN 20 D 20mm dl 4m</t>
  </si>
  <si>
    <t>-1159077285</t>
  </si>
  <si>
    <t>https://podminky.urs.cz/item/CS_URS_2021_02/28615152</t>
  </si>
  <si>
    <t>722176113</t>
  </si>
  <si>
    <t>Montáž potrubí z plastových trub svařovaných polyfuzně D přes 20 do 25 mm</t>
  </si>
  <si>
    <t>2091719589</t>
  </si>
  <si>
    <t>https://podminky.urs.cz/item/CS_URS_2021_02/722176113</t>
  </si>
  <si>
    <t>15*10</t>
  </si>
  <si>
    <t>15*6</t>
  </si>
  <si>
    <t>28615153</t>
  </si>
  <si>
    <t>trubka vodovodní tlaková PPR řada PN 20 D 25mm dl 4m</t>
  </si>
  <si>
    <t>1549431247</t>
  </si>
  <si>
    <t>https://podminky.urs.cz/item/CS_URS_2021_02/28615153</t>
  </si>
  <si>
    <t>722179192</t>
  </si>
  <si>
    <t>Příplatek k ceně rozvody vody z plastů za práce malého rozsahu na zakázce při průměru trubek do 32 mm, do 15 svarů</t>
  </si>
  <si>
    <t>soubor</t>
  </si>
  <si>
    <t>1189542236</t>
  </si>
  <si>
    <t>https://podminky.urs.cz/item/CS_URS_2021_02/722179192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</si>
  <si>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</si>
  <si>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</si>
  <si>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425560030</t>
  </si>
  <si>
    <t>https://podminky.urs.cz/item/CS_URS_2021_02/722181221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</si>
  <si>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</si>
  <si>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</si>
  <si>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-275649423</t>
  </si>
  <si>
    <t>https://podminky.urs.cz/item/CS_URS_2021_02/722181222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</si>
  <si>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</si>
  <si>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</si>
  <si>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-770104862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</si>
  <si>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</si>
  <si>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</si>
  <si>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</si>
  <si>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-1312615478</t>
  </si>
  <si>
    <t>https://podminky.urs.cz/item/CS_URS_2021_02/722181252</t>
  </si>
  <si>
    <t>722220111</t>
  </si>
  <si>
    <t>Armatury s jedním závitem nástěnky pro výtokový ventil G 1/2"</t>
  </si>
  <si>
    <t>-492937103</t>
  </si>
  <si>
    <t>https://podminky.urs.cz/item/CS_URS_2021_02/722220111</t>
  </si>
  <si>
    <t>9+2</t>
  </si>
  <si>
    <t>9*2</t>
  </si>
  <si>
    <t>722220121</t>
  </si>
  <si>
    <t>Armatury s jedním závitem nástěnky pro baterii G 1/2"</t>
  </si>
  <si>
    <t>pár</t>
  </si>
  <si>
    <t>1281365195</t>
  </si>
  <si>
    <t>https://podminky.urs.cz/item/CS_URS_2021_02/722220121</t>
  </si>
  <si>
    <t>722240123</t>
  </si>
  <si>
    <t>Armatury z plastických hmot kohouty (PPR) kulové DN 25</t>
  </si>
  <si>
    <t>181214065</t>
  </si>
  <si>
    <t>https://podminky.urs.cz/item/CS_URS_2021_02/722240123</t>
  </si>
  <si>
    <t>722290234</t>
  </si>
  <si>
    <t>Zkoušky, proplach a desinfekce vodovodního potrubí proplach a desinfekce vodovodního potrubí do DN 80</t>
  </si>
  <si>
    <t>1613159178</t>
  </si>
  <si>
    <t>https://podminky.urs.cz/item/CS_URS_2021_02/722290234</t>
  </si>
  <si>
    <t>64+150</t>
  </si>
  <si>
    <t>48+90</t>
  </si>
  <si>
    <t>998722103</t>
  </si>
  <si>
    <t>Přesun hmot pro vnitřní vodovod stanovený z hmotnosti přesunovaného materiálu vodorovná dopravní vzdálenost do 50 m v objektech výšky přes 12 do 24 m</t>
  </si>
  <si>
    <t>1415820150</t>
  </si>
  <si>
    <t>https://podminky.urs.cz/item/CS_URS_2021_02/998722103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</si>
  <si>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</si>
  <si>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</si>
  <si>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-1784529397</t>
  </si>
  <si>
    <t>https://podminky.urs.cz/item/CS_URS_2021_02/998722181</t>
  </si>
  <si>
    <t>998722194</t>
  </si>
  <si>
    <t>Přesun hmot pro vnitřní vodovod stanovený z hmotnosti přesunovaného materiálu Příplatek k ceně za zvětšený přesun přes vymezenou největší dopravní vzdálenost do 1000 m</t>
  </si>
  <si>
    <t>-603146821</t>
  </si>
  <si>
    <t>https://podminky.urs.cz/item/CS_URS_2021_02/998722194</t>
  </si>
  <si>
    <t>998722199</t>
  </si>
  <si>
    <t>Přesun hmot pro vnitřní vodovod stanovený z hmotnosti přesunovaného materiálu Příplatek k ceně za zvětšený přesun přes vymezenou největší dopravní vzdálenost za každých dalších i započatých 1000 m</t>
  </si>
  <si>
    <t>-1129594258</t>
  </si>
  <si>
    <t>https://podminky.urs.cz/item/CS_URS_2021_02/998722199</t>
  </si>
  <si>
    <t>0,415*20 'Přepočtené koeficientem množství</t>
  </si>
  <si>
    <t>725</t>
  </si>
  <si>
    <t>Zdravotechnika - zařizovací předměty</t>
  </si>
  <si>
    <t>725110811</t>
  </si>
  <si>
    <t>Demontáž klozetů splachovacích s nádrží nebo tlakovým splachovačem</t>
  </si>
  <si>
    <t>337849199</t>
  </si>
  <si>
    <t>https://podminky.urs.cz/item/CS_URS_2021_02/725110811</t>
  </si>
  <si>
    <t>725112171</t>
  </si>
  <si>
    <t>Zařízení záchodů kombi klozety s hlubokým splachováním odpad vodorovný_x000d_
Včetně dodávky a montáže plastového prkýnka</t>
  </si>
  <si>
    <t>-2113472239</t>
  </si>
  <si>
    <t>https://podminky.urs.cz/item/CS_URS_2021_02/725112171</t>
  </si>
  <si>
    <t>725210821</t>
  </si>
  <si>
    <t>Demontáž umyvadel bez výtokových armatur umyvadel</t>
  </si>
  <si>
    <t>91654081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</si>
  <si>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</si>
  <si>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</si>
  <si>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</si>
  <si>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-1939676400</t>
  </si>
  <si>
    <t>https://podminky.urs.cz/item/CS_URS_2021_02/725211602</t>
  </si>
  <si>
    <t>725240811</t>
  </si>
  <si>
    <t>Demontáž sprchových kabin a vaniček bez výtokových armatur kabin</t>
  </si>
  <si>
    <t>907407622</t>
  </si>
  <si>
    <t>https://podminky.urs.cz/item/CS_URS_2021_02/725240811</t>
  </si>
  <si>
    <t>725240812</t>
  </si>
  <si>
    <t>Demontáž sprchových kabin a vaniček bez výtokových armatur vaniček</t>
  </si>
  <si>
    <t>-1576430000</t>
  </si>
  <si>
    <t>https://podminky.urs.cz/item/CS_URS_2021_02/725240812</t>
  </si>
  <si>
    <t>725241111</t>
  </si>
  <si>
    <t>Sprchové vaničky akrylátové čtvercové 800x800 mm</t>
  </si>
  <si>
    <t>-940843854</t>
  </si>
  <si>
    <t>https://podminky.urs.cz/item/CS_URS_2021_02/725241111</t>
  </si>
  <si>
    <t>725310823</t>
  </si>
  <si>
    <t>Demontáž dřezů jednodílných bez výtokových armatur vestavěných v kuchyňských sestavách</t>
  </si>
  <si>
    <t>-717329639</t>
  </si>
  <si>
    <t>https://podminky.urs.cz/item/CS_URS_2021_02/725310823</t>
  </si>
  <si>
    <t>725810811</t>
  </si>
  <si>
    <t>Demontáž výtokových ventilů nástěnných</t>
  </si>
  <si>
    <t>-481260280</t>
  </si>
  <si>
    <t>https://podminky.urs.cz/item/CS_URS_2021_02/725810811</t>
  </si>
  <si>
    <t>stopupačka 2</t>
  </si>
  <si>
    <t>725813111</t>
  </si>
  <si>
    <t>Ventily rohové bez připojovací trubičky nebo flexi hadičky G 1/2"</t>
  </si>
  <si>
    <t>1319839887</t>
  </si>
  <si>
    <t>https://podminky.urs.cz/item/CS_URS_2021_02/725813111</t>
  </si>
  <si>
    <t>9*3</t>
  </si>
  <si>
    <t>stoupařka 8</t>
  </si>
  <si>
    <t>6*3</t>
  </si>
  <si>
    <t>725813112</t>
  </si>
  <si>
    <t>Ventily rohové bez připojovací trubičky nebo flexi hadičky pračkové G 3/4"</t>
  </si>
  <si>
    <t>84647616</t>
  </si>
  <si>
    <t>https://podminky.urs.cz/item/CS_URS_2021_02/725813112</t>
  </si>
  <si>
    <t>725820801</t>
  </si>
  <si>
    <t>Demontáž baterií nástěnných do G 3/4</t>
  </si>
  <si>
    <t>-373865923</t>
  </si>
  <si>
    <t>https://podminky.urs.cz/item/CS_URS_2021_02/725820801</t>
  </si>
  <si>
    <t>725821326</t>
  </si>
  <si>
    <t>Baterie dřezové stojánkové pákové s otáčivým ústím a délkou ramínka 265 mm</t>
  </si>
  <si>
    <t>245224881</t>
  </si>
  <si>
    <t>725822612</t>
  </si>
  <si>
    <t>Baterie umyvadlové stojánkové pákové s výpustí</t>
  </si>
  <si>
    <t>1055872540</t>
  </si>
  <si>
    <t>https://podminky.urs.cz/item/CS_URS_2021_02/725822612</t>
  </si>
  <si>
    <t>725840850</t>
  </si>
  <si>
    <t>Demontáž baterií sprchových diferenciálních do G 3/4 x 1</t>
  </si>
  <si>
    <t>64903215</t>
  </si>
  <si>
    <t>https://podminky.urs.cz/item/CS_URS_2021_02/725840850</t>
  </si>
  <si>
    <t>725840860</t>
  </si>
  <si>
    <t>Demontáž baterií sprchových diferenciálních sprchových ramen nebo sprch táhlových</t>
  </si>
  <si>
    <t>235902289</t>
  </si>
  <si>
    <t>https://podminky.urs.cz/item/CS_URS_2021_02/725840860</t>
  </si>
  <si>
    <t>725841311</t>
  </si>
  <si>
    <t>Baterie sprchové nástěnné pákové_x000d_
Včetně sprchového ramínka</t>
  </si>
  <si>
    <t>-1706476321</t>
  </si>
  <si>
    <t>https://podminky.urs.cz/item/CS_URS_2021_02/725841311</t>
  </si>
  <si>
    <t>725861102</t>
  </si>
  <si>
    <t>Zápachové uzávěrky zařizovacích předmětů pro umyvadla DN 40</t>
  </si>
  <si>
    <t>-785944264</t>
  </si>
  <si>
    <t>https://podminky.urs.cz/item/CS_URS_2021_02/725861102</t>
  </si>
  <si>
    <t>725862103</t>
  </si>
  <si>
    <t>Zápachové uzávěrky zařizovacích předmětů pro dřezy DN 40/50</t>
  </si>
  <si>
    <t>252361263</t>
  </si>
  <si>
    <t>https://podminky.urs.cz/item/CS_URS_2021_02/725862103</t>
  </si>
  <si>
    <t>725865312</t>
  </si>
  <si>
    <t>Zápachové uzávěrky zařizovacích předmětů pro vany sprchových koutů s kulovým kloubem na odtoku DN 40/50 a odpadním ventilem</t>
  </si>
  <si>
    <t>651966968</t>
  </si>
  <si>
    <t>https://podminky.urs.cz/item/CS_URS_2021_02/725865312</t>
  </si>
  <si>
    <t>721226521</t>
  </si>
  <si>
    <t>Zápachové uzávěrky nástěnné (PP) pro pračku a myčku DN 40</t>
  </si>
  <si>
    <t>1406711748</t>
  </si>
  <si>
    <t>https://podminky.urs.cz/item/CS_URS_2021_02/721226521</t>
  </si>
  <si>
    <t>998725103</t>
  </si>
  <si>
    <t>Přesun hmot pro zařizovací předměty stanovený z hmotnosti přesunovaného materiálu vodorovná dopravní vzdálenost do 50 m v objektech výšky přes 12 do 24 m</t>
  </si>
  <si>
    <t>-1681702340</t>
  </si>
  <si>
    <t>https://podminky.urs.cz/item/CS_URS_2021_02/998725103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</si>
  <si>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</si>
  <si>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</si>
  <si>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-2003590276</t>
  </si>
  <si>
    <t>https://podminky.urs.cz/item/CS_URS_2021_02/998725181</t>
  </si>
  <si>
    <t>998725194</t>
  </si>
  <si>
    <t>Přesun hmot pro zařizovací předměty stanovený z hmotnosti přesunovaného materiálu Příplatek k cenám za zvětšený přesun přes vymezenou největší dopravní vzdálenost do 1000 m</t>
  </si>
  <si>
    <t>581733695</t>
  </si>
  <si>
    <t>https://podminky.urs.cz/item/CS_URS_2021_02/998725194</t>
  </si>
  <si>
    <t>998725199</t>
  </si>
  <si>
    <t>Přesun hmot pro zařizovací předměty stanovený z hmotnosti přesunovaného materiálu Příplatek k cenám za zvětšený přesun přes vymezenou největší dopravní vzdálenost za každých dalších i započatých 1000 m</t>
  </si>
  <si>
    <t>-1328973184</t>
  </si>
  <si>
    <t>https://podminky.urs.cz/item/CS_URS_2021_02/998725199</t>
  </si>
  <si>
    <t>1,224*20 'Přepočtené koeficientem množství</t>
  </si>
  <si>
    <t>727</t>
  </si>
  <si>
    <t>Zdravotechnika - požární ochrana</t>
  </si>
  <si>
    <t>727121101</t>
  </si>
  <si>
    <t>Protipožární ochranné manžety plastového potrubí prostup stěnou tloušťky 100 mm požární odolnost EI 90 D 32</t>
  </si>
  <si>
    <t>-1160179397</t>
  </si>
  <si>
    <t>https://podminky.urs.cz/item/CS_URS_2021_02/727121101</t>
  </si>
  <si>
    <t>10*5</t>
  </si>
  <si>
    <t>6*5</t>
  </si>
  <si>
    <t>727121107</t>
  </si>
  <si>
    <t>Protipožární ochranné manžety plastového potrubí prostup stěnou tloušťky 100 mm požární odolnost EI 90 D 110</t>
  </si>
  <si>
    <t>1839341861</t>
  </si>
  <si>
    <t>https://podminky.urs.cz/item/CS_URS_2021_02/727121107</t>
  </si>
  <si>
    <t>03 - Elektroinstalace</t>
  </si>
  <si>
    <t xml:space="preserve">    741 - Elektroinstalace - silnoproud</t>
  </si>
  <si>
    <t>741</t>
  </si>
  <si>
    <t>Elektroinstalace - silnoproud</t>
  </si>
  <si>
    <t>741V1</t>
  </si>
  <si>
    <t>Elektroinstalace - viz samostatný soupis prací</t>
  </si>
  <si>
    <t>-306361170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</si>
  <si>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</si>
  <si>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</si>
  <si>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</si>
  <si>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</si>
  <si>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</si>
  <si>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</si>
  <si>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</si>
  <si>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</si>
  <si>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013002000</t>
  </si>
  <si>
    <t>Projektové práce - dokumentace skutečného provedení stavby</t>
  </si>
  <si>
    <t>1024</t>
  </si>
  <si>
    <t>-753264778</t>
  </si>
  <si>
    <t>https://podminky.urs.cz/item/CS_URS_2021_02/013002000</t>
  </si>
  <si>
    <t>VRN3</t>
  </si>
  <si>
    <t>Zařízení staveniště</t>
  </si>
  <si>
    <t>032002000</t>
  </si>
  <si>
    <t>Vybavení staveniště</t>
  </si>
  <si>
    <t>1730885803</t>
  </si>
  <si>
    <t>https://podminky.urs.cz/item/CS_URS_2021_02/032002000</t>
  </si>
  <si>
    <t>033002000</t>
  </si>
  <si>
    <t>Připojení staveniště na inženýrské sítě_x000d_
Poplatek za elektrickou energii a vodu</t>
  </si>
  <si>
    <t>-53779170</t>
  </si>
  <si>
    <t>https://podminky.urs.cz/item/CS_URS_2021_02/033002000</t>
  </si>
  <si>
    <t>039002000</t>
  </si>
  <si>
    <t>Zrušení zařízení staveniště</t>
  </si>
  <si>
    <t>-1116205594</t>
  </si>
  <si>
    <t>https://podminky.urs.cz/item/CS_URS_2021_02/039002000</t>
  </si>
  <si>
    <t>VRN7</t>
  </si>
  <si>
    <t>Provozní vlivy</t>
  </si>
  <si>
    <t>071002000</t>
  </si>
  <si>
    <t>Provoz investora, třetích osob</t>
  </si>
  <si>
    <t>-657851064</t>
  </si>
  <si>
    <t>https://podminky.urs.cz/item/CS_URS_2021_02/071002000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</si>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</sst>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2272215" TargetMode="External" /><Relationship Id="rId2" Type="http://schemas.openxmlformats.org/officeDocument/2006/relationships/hyperlink" Target="https://podminky.urs.cz/item/CS_URS_2021_02/411388531" TargetMode="External" /><Relationship Id="rId3" Type="http://schemas.openxmlformats.org/officeDocument/2006/relationships/hyperlink" Target="https://podminky.urs.cz/item/CS_URS_2021_02/611131101" TargetMode="External" /><Relationship Id="rId4" Type="http://schemas.openxmlformats.org/officeDocument/2006/relationships/hyperlink" Target="https://podminky.urs.cz/item/CS_URS_2021_02/611321141" TargetMode="External" /><Relationship Id="rId5" Type="http://schemas.openxmlformats.org/officeDocument/2006/relationships/hyperlink" Target="https://podminky.urs.cz/item/CS_URS_2021_02/612131101" TargetMode="External" /><Relationship Id="rId6" Type="http://schemas.openxmlformats.org/officeDocument/2006/relationships/hyperlink" Target="https://podminky.urs.cz/item/CS_URS_2021_02/612131121" TargetMode="External" /><Relationship Id="rId7" Type="http://schemas.openxmlformats.org/officeDocument/2006/relationships/hyperlink" Target="https://podminky.urs.cz/item/CS_URS_2021_02/612135101" TargetMode="External" /><Relationship Id="rId8" Type="http://schemas.openxmlformats.org/officeDocument/2006/relationships/hyperlink" Target="https://podminky.urs.cz/item/CS_URS_2021_02/612142001" TargetMode="External" /><Relationship Id="rId9" Type="http://schemas.openxmlformats.org/officeDocument/2006/relationships/hyperlink" Target="https://podminky.urs.cz/item/CS_URS_2021_02/612321121" TargetMode="External" /><Relationship Id="rId10" Type="http://schemas.openxmlformats.org/officeDocument/2006/relationships/hyperlink" Target="https://podminky.urs.cz/item/CS_URS_2021_02/612321141" TargetMode="External" /><Relationship Id="rId11" Type="http://schemas.openxmlformats.org/officeDocument/2006/relationships/hyperlink" Target="https://podminky.urs.cz/item/CS_URS_2021_02/612325225" TargetMode="External" /><Relationship Id="rId12" Type="http://schemas.openxmlformats.org/officeDocument/2006/relationships/hyperlink" Target="https://podminky.urs.cz/item/CS_URS_2021_02/619991011" TargetMode="External" /><Relationship Id="rId13" Type="http://schemas.openxmlformats.org/officeDocument/2006/relationships/hyperlink" Target="https://podminky.urs.cz/item/CS_URS_2021_02/619999041" TargetMode="External" /><Relationship Id="rId14" Type="http://schemas.openxmlformats.org/officeDocument/2006/relationships/hyperlink" Target="https://podminky.urs.cz/item/CS_URS_2021_02/632450124" TargetMode="External" /><Relationship Id="rId15" Type="http://schemas.openxmlformats.org/officeDocument/2006/relationships/hyperlink" Target="https://podminky.urs.cz/item/CS_URS_2021_02/55331480" TargetMode="External" /><Relationship Id="rId16" Type="http://schemas.openxmlformats.org/officeDocument/2006/relationships/hyperlink" Target="https://podminky.urs.cz/item/CS_URS_2021_02/949101111" TargetMode="External" /><Relationship Id="rId17" Type="http://schemas.openxmlformats.org/officeDocument/2006/relationships/hyperlink" Target="https://podminky.urs.cz/item/CS_URS_2021_02/952901111" TargetMode="External" /><Relationship Id="rId18" Type="http://schemas.openxmlformats.org/officeDocument/2006/relationships/hyperlink" Target="https://podminky.urs.cz/item/CS_URS_2021_02/962031132" TargetMode="External" /><Relationship Id="rId19" Type="http://schemas.openxmlformats.org/officeDocument/2006/relationships/hyperlink" Target="https://podminky.urs.cz/item/CS_URS_2021_02/965045112" TargetMode="External" /><Relationship Id="rId20" Type="http://schemas.openxmlformats.org/officeDocument/2006/relationships/hyperlink" Target="https://podminky.urs.cz/item/CS_URS_2021_02/973042461" TargetMode="External" /><Relationship Id="rId21" Type="http://schemas.openxmlformats.org/officeDocument/2006/relationships/hyperlink" Target="https://podminky.urs.cz/item/CS_URS_2021_02/974031133" TargetMode="External" /><Relationship Id="rId22" Type="http://schemas.openxmlformats.org/officeDocument/2006/relationships/hyperlink" Target="https://podminky.urs.cz/item/CS_URS_2021_02/974042533" TargetMode="External" /><Relationship Id="rId23" Type="http://schemas.openxmlformats.org/officeDocument/2006/relationships/hyperlink" Target="https://podminky.urs.cz/item/CS_URS_2021_02/978011191" TargetMode="External" /><Relationship Id="rId24" Type="http://schemas.openxmlformats.org/officeDocument/2006/relationships/hyperlink" Target="https://podminky.urs.cz/item/CS_URS_2021_02/978013191" TargetMode="External" /><Relationship Id="rId25" Type="http://schemas.openxmlformats.org/officeDocument/2006/relationships/hyperlink" Target="https://podminky.urs.cz/item/CS_URS_2021_02/997013217" TargetMode="External" /><Relationship Id="rId26" Type="http://schemas.openxmlformats.org/officeDocument/2006/relationships/hyperlink" Target="https://podminky.urs.cz/item/CS_URS_2021_02/997013501" TargetMode="External" /><Relationship Id="rId27" Type="http://schemas.openxmlformats.org/officeDocument/2006/relationships/hyperlink" Target="https://podminky.urs.cz/item/CS_URS_2021_02/997013509" TargetMode="External" /><Relationship Id="rId28" Type="http://schemas.openxmlformats.org/officeDocument/2006/relationships/hyperlink" Target="https://podminky.urs.cz/item/CS_URS_2021_02/997013631" TargetMode="External" /><Relationship Id="rId29" Type="http://schemas.openxmlformats.org/officeDocument/2006/relationships/hyperlink" Target="https://podminky.urs.cz/item/CS_URS_2021_02/998018003" TargetMode="External" /><Relationship Id="rId30" Type="http://schemas.openxmlformats.org/officeDocument/2006/relationships/hyperlink" Target="https://podminky.urs.cz/item/CS_URS_2021_02/998018011" TargetMode="External" /><Relationship Id="rId31" Type="http://schemas.openxmlformats.org/officeDocument/2006/relationships/hyperlink" Target="https://podminky.urs.cz/item/CS_URS_2021_02/998011018" TargetMode="External" /><Relationship Id="rId32" Type="http://schemas.openxmlformats.org/officeDocument/2006/relationships/hyperlink" Target="https://podminky.urs.cz/item/CS_URS_2021_02/998011019" TargetMode="External" /><Relationship Id="rId33" Type="http://schemas.openxmlformats.org/officeDocument/2006/relationships/hyperlink" Target="https://podminky.urs.cz/item/CS_URS_2021_02/734221531" TargetMode="External" /><Relationship Id="rId34" Type="http://schemas.openxmlformats.org/officeDocument/2006/relationships/hyperlink" Target="https://podminky.urs.cz/item/CS_URS_2021_02/734222811" TargetMode="External" /><Relationship Id="rId35" Type="http://schemas.openxmlformats.org/officeDocument/2006/relationships/hyperlink" Target="https://podminky.urs.cz/item/CS_URS_2021_02/735141111" TargetMode="External" /><Relationship Id="rId36" Type="http://schemas.openxmlformats.org/officeDocument/2006/relationships/hyperlink" Target="https://podminky.urs.cz/item/CS_URS_2021_02/54153026" TargetMode="External" /><Relationship Id="rId37" Type="http://schemas.openxmlformats.org/officeDocument/2006/relationships/hyperlink" Target="https://podminky.urs.cz/item/CS_URS_2021_02/735161811" TargetMode="External" /><Relationship Id="rId38" Type="http://schemas.openxmlformats.org/officeDocument/2006/relationships/hyperlink" Target="https://podminky.urs.cz/item/CS_URS_2021_02/735191910" TargetMode="External" /><Relationship Id="rId39" Type="http://schemas.openxmlformats.org/officeDocument/2006/relationships/hyperlink" Target="https://podminky.urs.cz/item/CS_URS_2021_02/735494811" TargetMode="External" /><Relationship Id="rId40" Type="http://schemas.openxmlformats.org/officeDocument/2006/relationships/hyperlink" Target="https://podminky.urs.cz/item/CS_URS_2021_02/998735103" TargetMode="External" /><Relationship Id="rId41" Type="http://schemas.openxmlformats.org/officeDocument/2006/relationships/hyperlink" Target="https://podminky.urs.cz/item/CS_URS_2021_02/998735181" TargetMode="External" /><Relationship Id="rId42" Type="http://schemas.openxmlformats.org/officeDocument/2006/relationships/hyperlink" Target="https://podminky.urs.cz/item/CS_URS_2021_02/998735194" TargetMode="External" /><Relationship Id="rId43" Type="http://schemas.openxmlformats.org/officeDocument/2006/relationships/hyperlink" Target="https://podminky.urs.cz/item/CS_URS_2021_02/998735199" TargetMode="External" /><Relationship Id="rId44" Type="http://schemas.openxmlformats.org/officeDocument/2006/relationships/hyperlink" Target="https://podminky.urs.cz/item/CS_URS_2021_02/751398824" TargetMode="External" /><Relationship Id="rId45" Type="http://schemas.openxmlformats.org/officeDocument/2006/relationships/hyperlink" Target="https://podminky.urs.cz/item/CS_URS_2021_02/766660001" TargetMode="External" /><Relationship Id="rId46" Type="http://schemas.openxmlformats.org/officeDocument/2006/relationships/hyperlink" Target="https://podminky.urs.cz/item/CS_URS_2021_02/61162084" TargetMode="External" /><Relationship Id="rId47" Type="http://schemas.openxmlformats.org/officeDocument/2006/relationships/hyperlink" Target="https://podminky.urs.cz/item/CS_URS_2021_02/766691914" TargetMode="External" /><Relationship Id="rId48" Type="http://schemas.openxmlformats.org/officeDocument/2006/relationships/hyperlink" Target="https://podminky.urs.cz/item/CS_URS_2021_02/998766103" TargetMode="External" /><Relationship Id="rId49" Type="http://schemas.openxmlformats.org/officeDocument/2006/relationships/hyperlink" Target="https://podminky.urs.cz/item/CS_URS_2021_02/998766181" TargetMode="External" /><Relationship Id="rId50" Type="http://schemas.openxmlformats.org/officeDocument/2006/relationships/hyperlink" Target="https://podminky.urs.cz/item/CS_URS_2021_02/998766194" TargetMode="External" /><Relationship Id="rId51" Type="http://schemas.openxmlformats.org/officeDocument/2006/relationships/hyperlink" Target="https://podminky.urs.cz/item/CS_URS_2021_02/998766199" TargetMode="External" /><Relationship Id="rId52" Type="http://schemas.openxmlformats.org/officeDocument/2006/relationships/hyperlink" Target="https://podminky.urs.cz/item/CS_URS_2021_02/767646401" TargetMode="External" /><Relationship Id="rId53" Type="http://schemas.openxmlformats.org/officeDocument/2006/relationships/hyperlink" Target="https://podminky.urs.cz/item/CS_URS_2021_02/56245701" TargetMode="External" /><Relationship Id="rId54" Type="http://schemas.openxmlformats.org/officeDocument/2006/relationships/hyperlink" Target="https://podminky.urs.cz/item/CS_URS_2021_02/998767103" TargetMode="External" /><Relationship Id="rId55" Type="http://schemas.openxmlformats.org/officeDocument/2006/relationships/hyperlink" Target="https://podminky.urs.cz/item/CS_URS_2021_02/998767181" TargetMode="External" /><Relationship Id="rId56" Type="http://schemas.openxmlformats.org/officeDocument/2006/relationships/hyperlink" Target="https://podminky.urs.cz/item/CS_URS_2021_02/998767194" TargetMode="External" /><Relationship Id="rId57" Type="http://schemas.openxmlformats.org/officeDocument/2006/relationships/hyperlink" Target="https://podminky.urs.cz/item/CS_URS_2021_02/998767199" TargetMode="External" /><Relationship Id="rId58" Type="http://schemas.openxmlformats.org/officeDocument/2006/relationships/hyperlink" Target="https://podminky.urs.cz/item/CS_URS_2021_02/771111011" TargetMode="External" /><Relationship Id="rId59" Type="http://schemas.openxmlformats.org/officeDocument/2006/relationships/hyperlink" Target="https://podminky.urs.cz/item/CS_URS_2021_02/771121011" TargetMode="External" /><Relationship Id="rId60" Type="http://schemas.openxmlformats.org/officeDocument/2006/relationships/hyperlink" Target="https://podminky.urs.cz/item/CS_URS_2021_02/771161021" TargetMode="External" /><Relationship Id="rId61" Type="http://schemas.openxmlformats.org/officeDocument/2006/relationships/hyperlink" Target="https://podminky.urs.cz/item/CS_URS_2021_02/59054100" TargetMode="External" /><Relationship Id="rId62" Type="http://schemas.openxmlformats.org/officeDocument/2006/relationships/hyperlink" Target="https://podminky.urs.cz/item/CS_URS_2021_02/771571810" TargetMode="External" /><Relationship Id="rId63" Type="http://schemas.openxmlformats.org/officeDocument/2006/relationships/hyperlink" Target="https://podminky.urs.cz/item/CS_URS_2021_02/771574113" TargetMode="External" /><Relationship Id="rId64" Type="http://schemas.openxmlformats.org/officeDocument/2006/relationships/hyperlink" Target="https://podminky.urs.cz/item/CS_URS_2021_02/59761003" TargetMode="External" /><Relationship Id="rId65" Type="http://schemas.openxmlformats.org/officeDocument/2006/relationships/hyperlink" Target="https://podminky.urs.cz/item/CS_URS_2021_02/771591112" TargetMode="External" /><Relationship Id="rId66" Type="http://schemas.openxmlformats.org/officeDocument/2006/relationships/hyperlink" Target="https://podminky.urs.cz/item/CS_URS_2021_02/771591115" TargetMode="External" /><Relationship Id="rId67" Type="http://schemas.openxmlformats.org/officeDocument/2006/relationships/hyperlink" Target="https://podminky.urs.cz/item/CS_URS_2021_02/771591264" TargetMode="External" /><Relationship Id="rId68" Type="http://schemas.openxmlformats.org/officeDocument/2006/relationships/hyperlink" Target="https://podminky.urs.cz/item/CS_URS_2021_02/998771103" TargetMode="External" /><Relationship Id="rId69" Type="http://schemas.openxmlformats.org/officeDocument/2006/relationships/hyperlink" Target="https://podminky.urs.cz/item/CS_URS_2021_02/998771181" TargetMode="External" /><Relationship Id="rId70" Type="http://schemas.openxmlformats.org/officeDocument/2006/relationships/hyperlink" Target="https://podminky.urs.cz/item/CS_URS_2021_02/998771194" TargetMode="External" /><Relationship Id="rId71" Type="http://schemas.openxmlformats.org/officeDocument/2006/relationships/hyperlink" Target="https://podminky.urs.cz/item/CS_URS_2021_02/998771199" TargetMode="External" /><Relationship Id="rId72" Type="http://schemas.openxmlformats.org/officeDocument/2006/relationships/hyperlink" Target="https://podminky.urs.cz/item/CS_URS_2021_02/781111011" TargetMode="External" /><Relationship Id="rId73" Type="http://schemas.openxmlformats.org/officeDocument/2006/relationships/hyperlink" Target="https://podminky.urs.cz/item/CS_URS_2021_02/781121011" TargetMode="External" /><Relationship Id="rId74" Type="http://schemas.openxmlformats.org/officeDocument/2006/relationships/hyperlink" Target="https://podminky.urs.cz/item/CS_URS_2021_02/781131112" TargetMode="External" /><Relationship Id="rId75" Type="http://schemas.openxmlformats.org/officeDocument/2006/relationships/hyperlink" Target="https://podminky.urs.cz/item/CS_URS_2021_02/781161021" TargetMode="External" /><Relationship Id="rId76" Type="http://schemas.openxmlformats.org/officeDocument/2006/relationships/hyperlink" Target="https://podminky.urs.cz/item/CS_URS_2021_02/59054132" TargetMode="External" /><Relationship Id="rId77" Type="http://schemas.openxmlformats.org/officeDocument/2006/relationships/hyperlink" Target="https://podminky.urs.cz/item/CS_URS_2021_02/781471810" TargetMode="External" /><Relationship Id="rId78" Type="http://schemas.openxmlformats.org/officeDocument/2006/relationships/hyperlink" Target="https://podminky.urs.cz/item/CS_URS_2021_02/781474112" TargetMode="External" /><Relationship Id="rId79" Type="http://schemas.openxmlformats.org/officeDocument/2006/relationships/hyperlink" Target="https://podminky.urs.cz/item/CS_URS_2021_02/59761026" TargetMode="External" /><Relationship Id="rId80" Type="http://schemas.openxmlformats.org/officeDocument/2006/relationships/hyperlink" Target="https://podminky.urs.cz/item/CS_URS_2021_02/781477111" TargetMode="External" /><Relationship Id="rId81" Type="http://schemas.openxmlformats.org/officeDocument/2006/relationships/hyperlink" Target="https://podminky.urs.cz/item/CS_URS_2021_02/781477112" TargetMode="External" /><Relationship Id="rId82" Type="http://schemas.openxmlformats.org/officeDocument/2006/relationships/hyperlink" Target="https://podminky.urs.cz/item/CS_URS_2021_02/781479191" TargetMode="External" /><Relationship Id="rId83" Type="http://schemas.openxmlformats.org/officeDocument/2006/relationships/hyperlink" Target="https://podminky.urs.cz/item/CS_URS_2021_02/781495115" TargetMode="External" /><Relationship Id="rId84" Type="http://schemas.openxmlformats.org/officeDocument/2006/relationships/hyperlink" Target="https://podminky.urs.cz/item/CS_URS_2021_02/998781103" TargetMode="External" /><Relationship Id="rId85" Type="http://schemas.openxmlformats.org/officeDocument/2006/relationships/hyperlink" Target="https://podminky.urs.cz/item/CS_URS_2021_02/998781181" TargetMode="External" /><Relationship Id="rId86" Type="http://schemas.openxmlformats.org/officeDocument/2006/relationships/hyperlink" Target="https://podminky.urs.cz/item/CS_URS_2021_02/998781194" TargetMode="External" /><Relationship Id="rId87" Type="http://schemas.openxmlformats.org/officeDocument/2006/relationships/hyperlink" Target="https://podminky.urs.cz/item/CS_URS_2021_02/998781199" TargetMode="External" /><Relationship Id="rId88" Type="http://schemas.openxmlformats.org/officeDocument/2006/relationships/hyperlink" Target="https://podminky.urs.cz/item/CS_URS_2021_02/783324101" TargetMode="External" /><Relationship Id="rId89" Type="http://schemas.openxmlformats.org/officeDocument/2006/relationships/hyperlink" Target="https://podminky.urs.cz/item/CS_URS_2021_02/783327101" TargetMode="External" /><Relationship Id="rId90" Type="http://schemas.openxmlformats.org/officeDocument/2006/relationships/hyperlink" Target="https://podminky.urs.cz/item/CS_URS_2021_02/784111001" TargetMode="External" /><Relationship Id="rId91" Type="http://schemas.openxmlformats.org/officeDocument/2006/relationships/hyperlink" Target="https://podminky.urs.cz/item/CS_URS_2021_02/784181101" TargetMode="External" /><Relationship Id="rId92" Type="http://schemas.openxmlformats.org/officeDocument/2006/relationships/hyperlink" Target="https://podminky.urs.cz/item/CS_URS_2021_02/784211101" TargetMode="External" /><Relationship Id="rId9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7013217" TargetMode="External" /><Relationship Id="rId2" Type="http://schemas.openxmlformats.org/officeDocument/2006/relationships/hyperlink" Target="https://podminky.urs.cz/item/CS_URS_2021_02/997013501" TargetMode="External" /><Relationship Id="rId3" Type="http://schemas.openxmlformats.org/officeDocument/2006/relationships/hyperlink" Target="https://podminky.urs.cz/item/CS_URS_2021_02/997013509" TargetMode="External" /><Relationship Id="rId4" Type="http://schemas.openxmlformats.org/officeDocument/2006/relationships/hyperlink" Target="https://podminky.urs.cz/item/CS_URS_2021_02/997013631" TargetMode="External" /><Relationship Id="rId5" Type="http://schemas.openxmlformats.org/officeDocument/2006/relationships/hyperlink" Target="https://podminky.urs.cz/item/CS_URS_2021_02/721140802" TargetMode="External" /><Relationship Id="rId6" Type="http://schemas.openxmlformats.org/officeDocument/2006/relationships/hyperlink" Target="https://podminky.urs.cz/item/CS_URS_2021_02/721140806" TargetMode="External" /><Relationship Id="rId7" Type="http://schemas.openxmlformats.org/officeDocument/2006/relationships/hyperlink" Target="https://podminky.urs.cz/item/CS_URS_2021_02/721174042" TargetMode="External" /><Relationship Id="rId8" Type="http://schemas.openxmlformats.org/officeDocument/2006/relationships/hyperlink" Target="https://podminky.urs.cz/item/CS_URS_2021_02/721174043" TargetMode="External" /><Relationship Id="rId9" Type="http://schemas.openxmlformats.org/officeDocument/2006/relationships/hyperlink" Target="https://podminky.urs.cz/item/CS_URS_2021_02/721174045" TargetMode="External" /><Relationship Id="rId10" Type="http://schemas.openxmlformats.org/officeDocument/2006/relationships/hyperlink" Target="https://podminky.urs.cz/item/CS_URS_2021_02/721175013" TargetMode="External" /><Relationship Id="rId11" Type="http://schemas.openxmlformats.org/officeDocument/2006/relationships/hyperlink" Target="https://podminky.urs.cz/item/CS_URS_2021_02/721194104" TargetMode="External" /><Relationship Id="rId12" Type="http://schemas.openxmlformats.org/officeDocument/2006/relationships/hyperlink" Target="https://podminky.urs.cz/item/CS_URS_2021_02/721194105" TargetMode="External" /><Relationship Id="rId13" Type="http://schemas.openxmlformats.org/officeDocument/2006/relationships/hyperlink" Target="https://podminky.urs.cz/item/CS_URS_2021_02/721194109" TargetMode="External" /><Relationship Id="rId14" Type="http://schemas.openxmlformats.org/officeDocument/2006/relationships/hyperlink" Target="https://podminky.urs.cz/item/CS_URS_2021_02/721220801" TargetMode="External" /><Relationship Id="rId15" Type="http://schemas.openxmlformats.org/officeDocument/2006/relationships/hyperlink" Target="https://podminky.urs.cz/item/CS_URS_2021_02/721290111" TargetMode="External" /><Relationship Id="rId16" Type="http://schemas.openxmlformats.org/officeDocument/2006/relationships/hyperlink" Target="https://podminky.urs.cz/item/CS_URS_2021_02/998721103" TargetMode="External" /><Relationship Id="rId17" Type="http://schemas.openxmlformats.org/officeDocument/2006/relationships/hyperlink" Target="https://podminky.urs.cz/item/CS_URS_2021_02/998721181" TargetMode="External" /><Relationship Id="rId18" Type="http://schemas.openxmlformats.org/officeDocument/2006/relationships/hyperlink" Target="https://podminky.urs.cz/item/CS_URS_2021_02/998721194" TargetMode="External" /><Relationship Id="rId19" Type="http://schemas.openxmlformats.org/officeDocument/2006/relationships/hyperlink" Target="https://podminky.urs.cz/item/CS_URS_2021_02/998721199" TargetMode="External" /><Relationship Id="rId20" Type="http://schemas.openxmlformats.org/officeDocument/2006/relationships/hyperlink" Target="https://podminky.urs.cz/item/CS_URS_2021_02/722130801" TargetMode="External" /><Relationship Id="rId21" Type="http://schemas.openxmlformats.org/officeDocument/2006/relationships/hyperlink" Target="https://podminky.urs.cz/item/CS_URS_2021_02/722176112" TargetMode="External" /><Relationship Id="rId22" Type="http://schemas.openxmlformats.org/officeDocument/2006/relationships/hyperlink" Target="https://podminky.urs.cz/item/CS_URS_2021_02/28615152" TargetMode="External" /><Relationship Id="rId23" Type="http://schemas.openxmlformats.org/officeDocument/2006/relationships/hyperlink" Target="https://podminky.urs.cz/item/CS_URS_2021_02/722176113" TargetMode="External" /><Relationship Id="rId24" Type="http://schemas.openxmlformats.org/officeDocument/2006/relationships/hyperlink" Target="https://podminky.urs.cz/item/CS_URS_2021_02/28615153" TargetMode="External" /><Relationship Id="rId25" Type="http://schemas.openxmlformats.org/officeDocument/2006/relationships/hyperlink" Target="https://podminky.urs.cz/item/CS_URS_2021_02/722179192" TargetMode="External" /><Relationship Id="rId26" Type="http://schemas.openxmlformats.org/officeDocument/2006/relationships/hyperlink" Target="https://podminky.urs.cz/item/CS_URS_2021_02/722181221" TargetMode="External" /><Relationship Id="rId27" Type="http://schemas.openxmlformats.org/officeDocument/2006/relationships/hyperlink" Target="https://podminky.urs.cz/item/CS_URS_2021_02/722181222" TargetMode="External" /><Relationship Id="rId28" Type="http://schemas.openxmlformats.org/officeDocument/2006/relationships/hyperlink" Target="https://podminky.urs.cz/item/CS_URS_2021_02/722181251" TargetMode="External" /><Relationship Id="rId29" Type="http://schemas.openxmlformats.org/officeDocument/2006/relationships/hyperlink" Target="https://podminky.urs.cz/item/CS_URS_2021_02/722181252" TargetMode="External" /><Relationship Id="rId30" Type="http://schemas.openxmlformats.org/officeDocument/2006/relationships/hyperlink" Target="https://podminky.urs.cz/item/CS_URS_2021_02/722220111" TargetMode="External" /><Relationship Id="rId31" Type="http://schemas.openxmlformats.org/officeDocument/2006/relationships/hyperlink" Target="https://podminky.urs.cz/item/CS_URS_2021_02/722220121" TargetMode="External" /><Relationship Id="rId32" Type="http://schemas.openxmlformats.org/officeDocument/2006/relationships/hyperlink" Target="https://podminky.urs.cz/item/CS_URS_2021_02/722240123" TargetMode="External" /><Relationship Id="rId33" Type="http://schemas.openxmlformats.org/officeDocument/2006/relationships/hyperlink" Target="https://podminky.urs.cz/item/CS_URS_2021_02/722290234" TargetMode="External" /><Relationship Id="rId34" Type="http://schemas.openxmlformats.org/officeDocument/2006/relationships/hyperlink" Target="https://podminky.urs.cz/item/CS_URS_2021_02/998722103" TargetMode="External" /><Relationship Id="rId35" Type="http://schemas.openxmlformats.org/officeDocument/2006/relationships/hyperlink" Target="https://podminky.urs.cz/item/CS_URS_2021_02/998722181" TargetMode="External" /><Relationship Id="rId36" Type="http://schemas.openxmlformats.org/officeDocument/2006/relationships/hyperlink" Target="https://podminky.urs.cz/item/CS_URS_2021_02/998722194" TargetMode="External" /><Relationship Id="rId37" Type="http://schemas.openxmlformats.org/officeDocument/2006/relationships/hyperlink" Target="https://podminky.urs.cz/item/CS_URS_2021_02/998722199" TargetMode="External" /><Relationship Id="rId38" Type="http://schemas.openxmlformats.org/officeDocument/2006/relationships/hyperlink" Target="https://podminky.urs.cz/item/CS_URS_2021_02/725110811" TargetMode="External" /><Relationship Id="rId39" Type="http://schemas.openxmlformats.org/officeDocument/2006/relationships/hyperlink" Target="https://podminky.urs.cz/item/CS_URS_2021_02/725112171" TargetMode="External" /><Relationship Id="rId40" Type="http://schemas.openxmlformats.org/officeDocument/2006/relationships/hyperlink" Target="https://podminky.urs.cz/item/CS_URS_2021_02/725210821" TargetMode="External" /><Relationship Id="rId41" Type="http://schemas.openxmlformats.org/officeDocument/2006/relationships/hyperlink" Target="https://podminky.urs.cz/item/CS_URS_2021_02/725211602" TargetMode="External" /><Relationship Id="rId42" Type="http://schemas.openxmlformats.org/officeDocument/2006/relationships/hyperlink" Target="https://podminky.urs.cz/item/CS_URS_2021_02/725240811" TargetMode="External" /><Relationship Id="rId43" Type="http://schemas.openxmlformats.org/officeDocument/2006/relationships/hyperlink" Target="https://podminky.urs.cz/item/CS_URS_2021_02/725240812" TargetMode="External" /><Relationship Id="rId44" Type="http://schemas.openxmlformats.org/officeDocument/2006/relationships/hyperlink" Target="https://podminky.urs.cz/item/CS_URS_2021_02/725241111" TargetMode="External" /><Relationship Id="rId45" Type="http://schemas.openxmlformats.org/officeDocument/2006/relationships/hyperlink" Target="https://podminky.urs.cz/item/CS_URS_2021_02/725310823" TargetMode="External" /><Relationship Id="rId46" Type="http://schemas.openxmlformats.org/officeDocument/2006/relationships/hyperlink" Target="https://podminky.urs.cz/item/CS_URS_2021_02/725810811" TargetMode="External" /><Relationship Id="rId47" Type="http://schemas.openxmlformats.org/officeDocument/2006/relationships/hyperlink" Target="https://podminky.urs.cz/item/CS_URS_2021_02/725813111" TargetMode="External" /><Relationship Id="rId48" Type="http://schemas.openxmlformats.org/officeDocument/2006/relationships/hyperlink" Target="https://podminky.urs.cz/item/CS_URS_2021_02/725813112" TargetMode="External" /><Relationship Id="rId49" Type="http://schemas.openxmlformats.org/officeDocument/2006/relationships/hyperlink" Target="https://podminky.urs.cz/item/CS_URS_2021_02/725820801" TargetMode="External" /><Relationship Id="rId50" Type="http://schemas.openxmlformats.org/officeDocument/2006/relationships/hyperlink" Target="https://podminky.urs.cz/item/CS_URS_2021_02/725822612" TargetMode="External" /><Relationship Id="rId51" Type="http://schemas.openxmlformats.org/officeDocument/2006/relationships/hyperlink" Target="https://podminky.urs.cz/item/CS_URS_2021_02/725840850" TargetMode="External" /><Relationship Id="rId52" Type="http://schemas.openxmlformats.org/officeDocument/2006/relationships/hyperlink" Target="https://podminky.urs.cz/item/CS_URS_2021_02/725840860" TargetMode="External" /><Relationship Id="rId53" Type="http://schemas.openxmlformats.org/officeDocument/2006/relationships/hyperlink" Target="https://podminky.urs.cz/item/CS_URS_2021_02/725841311" TargetMode="External" /><Relationship Id="rId54" Type="http://schemas.openxmlformats.org/officeDocument/2006/relationships/hyperlink" Target="https://podminky.urs.cz/item/CS_URS_2021_02/725861102" TargetMode="External" /><Relationship Id="rId55" Type="http://schemas.openxmlformats.org/officeDocument/2006/relationships/hyperlink" Target="https://podminky.urs.cz/item/CS_URS_2021_02/725862103" TargetMode="External" /><Relationship Id="rId56" Type="http://schemas.openxmlformats.org/officeDocument/2006/relationships/hyperlink" Target="https://podminky.urs.cz/item/CS_URS_2021_02/725865312" TargetMode="External" /><Relationship Id="rId57" Type="http://schemas.openxmlformats.org/officeDocument/2006/relationships/hyperlink" Target="https://podminky.urs.cz/item/CS_URS_2021_02/721226521" TargetMode="External" /><Relationship Id="rId58" Type="http://schemas.openxmlformats.org/officeDocument/2006/relationships/hyperlink" Target="https://podminky.urs.cz/item/CS_URS_2021_02/998725103" TargetMode="External" /><Relationship Id="rId59" Type="http://schemas.openxmlformats.org/officeDocument/2006/relationships/hyperlink" Target="https://podminky.urs.cz/item/CS_URS_2021_02/998725181" TargetMode="External" /><Relationship Id="rId60" Type="http://schemas.openxmlformats.org/officeDocument/2006/relationships/hyperlink" Target="https://podminky.urs.cz/item/CS_URS_2021_02/998725194" TargetMode="External" /><Relationship Id="rId61" Type="http://schemas.openxmlformats.org/officeDocument/2006/relationships/hyperlink" Target="https://podminky.urs.cz/item/CS_URS_2021_02/998725199" TargetMode="External" /><Relationship Id="rId62" Type="http://schemas.openxmlformats.org/officeDocument/2006/relationships/hyperlink" Target="https://podminky.urs.cz/item/CS_URS_2021_02/727121101" TargetMode="External" /><Relationship Id="rId63" Type="http://schemas.openxmlformats.org/officeDocument/2006/relationships/hyperlink" Target="https://podminky.urs.cz/item/CS_URS_2021_02/727121107" TargetMode="External" /><Relationship Id="rId6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3002000" TargetMode="External" /><Relationship Id="rId2" Type="http://schemas.openxmlformats.org/officeDocument/2006/relationships/hyperlink" Target="https://podminky.urs.cz/item/CS_URS_2021_02/032002000" TargetMode="External" /><Relationship Id="rId3" Type="http://schemas.openxmlformats.org/officeDocument/2006/relationships/hyperlink" Target="https://podminky.urs.cz/item/CS_URS_2021_02/033002000" TargetMode="External" /><Relationship Id="rId4" Type="http://schemas.openxmlformats.org/officeDocument/2006/relationships/hyperlink" Target="https://podminky.urs.cz/item/CS_URS_2021_02/039002000" TargetMode="External" /><Relationship Id="rId5" Type="http://schemas.openxmlformats.org/officeDocument/2006/relationships/hyperlink" Target="https://podminky.urs.cz/item/CS_URS_2021_02/071002000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2021/08/01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stoupacího potrubí č. 2 a 8 v BD Čujkovova 32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Úřad městského obvodu Ostrava Jih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Fraš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Petr Fraš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úpravy soci...'!J30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Stavební úpravy soci...'!P96</f>
        <v>0</v>
      </c>
      <c r="AV55" s="121">
        <f>'01 - Stavební úpravy soci...'!J33</f>
        <v>0</v>
      </c>
      <c r="AW55" s="121">
        <f>'01 - Stavební úpravy soci...'!J34</f>
        <v>0</v>
      </c>
      <c r="AX55" s="121">
        <f>'01 - Stavební úpravy soci...'!J35</f>
        <v>0</v>
      </c>
      <c r="AY55" s="121">
        <f>'01 - Stavební úpravy soci...'!J36</f>
        <v>0</v>
      </c>
      <c r="AZ55" s="121">
        <f>'01 - Stavební úpravy soci...'!F33</f>
        <v>0</v>
      </c>
      <c r="BA55" s="121">
        <f>'01 - Stavební úpravy soci...'!F34</f>
        <v>0</v>
      </c>
      <c r="BB55" s="121">
        <f>'01 - Stavební úpravy soci...'!F35</f>
        <v>0</v>
      </c>
      <c r="BC55" s="121">
        <f>'01 - Stavební úpravy soci...'!F36</f>
        <v>0</v>
      </c>
      <c r="BD55" s="123">
        <f>'01 - Stavební úpravy soci...'!F37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75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ZTI'!P86</f>
        <v>0</v>
      </c>
      <c r="AV56" s="121">
        <f>'02 - ZTI'!J33</f>
        <v>0</v>
      </c>
      <c r="AW56" s="121">
        <f>'02 - ZTI'!J34</f>
        <v>0</v>
      </c>
      <c r="AX56" s="121">
        <f>'02 - ZTI'!J35</f>
        <v>0</v>
      </c>
      <c r="AY56" s="121">
        <f>'02 - ZTI'!J36</f>
        <v>0</v>
      </c>
      <c r="AZ56" s="121">
        <f>'02 - ZTI'!F33</f>
        <v>0</v>
      </c>
      <c r="BA56" s="121">
        <f>'02 - ZTI'!F34</f>
        <v>0</v>
      </c>
      <c r="BB56" s="121">
        <f>'02 - ZTI'!F35</f>
        <v>0</v>
      </c>
      <c r="BC56" s="121">
        <f>'02 - ZTI'!F36</f>
        <v>0</v>
      </c>
      <c r="BD56" s="123">
        <f>'02 - ZTI'!F37</f>
        <v>0</v>
      </c>
      <c r="BE56" s="7"/>
      <c r="BT56" s="124" t="s">
        <v>79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75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Elektroinstalace'!J30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Elektroinstalace'!P81</f>
        <v>0</v>
      </c>
      <c r="AV57" s="121">
        <f>'03 - Elektroinstalace'!J33</f>
        <v>0</v>
      </c>
      <c r="AW57" s="121">
        <f>'03 - Elektroinstalace'!J34</f>
        <v>0</v>
      </c>
      <c r="AX57" s="121">
        <f>'03 - Elektroinstalace'!J35</f>
        <v>0</v>
      </c>
      <c r="AY57" s="121">
        <f>'03 - Elektroinstalace'!J36</f>
        <v>0</v>
      </c>
      <c r="AZ57" s="121">
        <f>'03 - Elektroinstalace'!F33</f>
        <v>0</v>
      </c>
      <c r="BA57" s="121">
        <f>'03 - Elektroinstalace'!F34</f>
        <v>0</v>
      </c>
      <c r="BB57" s="121">
        <f>'03 - Elektroinstalace'!F35</f>
        <v>0</v>
      </c>
      <c r="BC57" s="121">
        <f>'03 - Elektroinstalace'!F36</f>
        <v>0</v>
      </c>
      <c r="BD57" s="123">
        <f>'03 - Elektroinstalace'!F37</f>
        <v>0</v>
      </c>
      <c r="BE57" s="7"/>
      <c r="BT57" s="124" t="s">
        <v>79</v>
      </c>
      <c r="BV57" s="124" t="s">
        <v>73</v>
      </c>
      <c r="BW57" s="124" t="s">
        <v>86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75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VRN'!J30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5">
        <v>0</v>
      </c>
      <c r="AT58" s="126">
        <f>ROUND(SUM(AV58:AW58),2)</f>
        <v>0</v>
      </c>
      <c r="AU58" s="127">
        <f>'04 - VRN'!P83</f>
        <v>0</v>
      </c>
      <c r="AV58" s="126">
        <f>'04 - VRN'!J33</f>
        <v>0</v>
      </c>
      <c r="AW58" s="126">
        <f>'04 - VRN'!J34</f>
        <v>0</v>
      </c>
      <c r="AX58" s="126">
        <f>'04 - VRN'!J35</f>
        <v>0</v>
      </c>
      <c r="AY58" s="126">
        <f>'04 - VRN'!J36</f>
        <v>0</v>
      </c>
      <c r="AZ58" s="126">
        <f>'04 - VRN'!F33</f>
        <v>0</v>
      </c>
      <c r="BA58" s="126">
        <f>'04 - VRN'!F34</f>
        <v>0</v>
      </c>
      <c r="BB58" s="126">
        <f>'04 - VRN'!F35</f>
        <v>0</v>
      </c>
      <c r="BC58" s="126">
        <f>'04 - VRN'!F36</f>
        <v>0</v>
      </c>
      <c r="BD58" s="128">
        <f>'04 - VRN'!F37</f>
        <v>0</v>
      </c>
      <c r="BE58" s="7"/>
      <c r="BT58" s="124" t="s">
        <v>79</v>
      </c>
      <c r="BV58" s="124" t="s">
        <v>73</v>
      </c>
      <c r="BW58" s="124" t="s">
        <v>89</v>
      </c>
      <c r="BX58" s="124" t="s">
        <v>5</v>
      </c>
      <c r="CL58" s="124" t="s">
        <v>19</v>
      </c>
      <c r="CM58" s="124" t="s">
        <v>79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k+wY+mnee6ahrjoLk31hC7rty1/gJVqH7QrdJDQn+TF13J90fPCQRHBYs2U5C2WgN9R9AX1mjWki4RKO7bnehQ==" hashValue="tY+zJ755tgPJ/xqwdPRVsb8JdNSmWlwsqlpHKX0FmlW0+UgZQjAo724zZFd9cmNfMKyw3xhxcXRp7hfggdca7Q==" algorithmName="SHA-512" password="CBFB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úpravy soci...'!C2" display="/"/>
    <hyperlink ref="A56" location="'02 - ZTI'!C2" display="/"/>
    <hyperlink ref="A57" location="'03 - Elektroinstalace'!C2" display="/"/>
    <hyperlink ref="A58" location="'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2 a 8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ROUND((SUM(BE96:BE709)),  2)</f>
        <v>0</v>
      </c>
      <c r="G33" s="39"/>
      <c r="H33" s="39"/>
      <c r="I33" s="149">
        <v>0.20999999999999999</v>
      </c>
      <c r="J33" s="148">
        <f>ROUND(((SUM(BE96:BE709))*I33),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ROUND((SUM(BF96:BF709)),  2)</f>
        <v>0</v>
      </c>
      <c r="G34" s="39"/>
      <c r="H34" s="39"/>
      <c r="I34" s="149">
        <v>0.14999999999999999</v>
      </c>
      <c r="J34" s="148">
        <f>ROUND(((SUM(BF96:BF709))*I34),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ROUND((SUM(BG96:BG709)),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ROUND((SUM(BH96:BH709)),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ROUND((SUM(BI96:BI709)),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2 a 8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úpravy sociálmích zařízení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29. 8. 2021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J224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J309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J319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104</v>
      </c>
      <c r="E67" s="169"/>
      <c r="F67" s="169"/>
      <c r="G67" s="169"/>
      <c r="H67" s="169"/>
      <c r="I67" s="169"/>
      <c r="J67" s="170">
        <f>J329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105</v>
      </c>
      <c r="E68" s="175"/>
      <c r="F68" s="175"/>
      <c r="G68" s="175"/>
      <c r="H68" s="175"/>
      <c r="I68" s="175"/>
      <c r="J68" s="176">
        <f>J330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106</v>
      </c>
      <c r="E69" s="175"/>
      <c r="F69" s="175"/>
      <c r="G69" s="175"/>
      <c r="H69" s="175"/>
      <c r="I69" s="175"/>
      <c r="J69" s="176">
        <f>J345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J383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J397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J441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110</v>
      </c>
      <c r="E73" s="175"/>
      <c r="F73" s="175"/>
      <c r="G73" s="175"/>
      <c r="H73" s="175"/>
      <c r="I73" s="175"/>
      <c r="J73" s="176">
        <f>J457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111</v>
      </c>
      <c r="E74" s="175"/>
      <c r="F74" s="175"/>
      <c r="G74" s="175"/>
      <c r="H74" s="175"/>
      <c r="I74" s="175"/>
      <c r="J74" s="176">
        <f>J543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112</v>
      </c>
      <c r="E75" s="175"/>
      <c r="F75" s="175"/>
      <c r="G75" s="175"/>
      <c r="H75" s="175"/>
      <c r="I75" s="175"/>
      <c r="J75" s="176">
        <f>J635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113</v>
      </c>
      <c r="E76" s="175"/>
      <c r="F76" s="175"/>
      <c r="G76" s="175"/>
      <c r="H76" s="175"/>
      <c r="I76" s="175"/>
      <c r="J76" s="176">
        <f>J650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114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Oprava stoupacího potrubí č. 2 a 8 v BD Čujkovova 32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91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01 - Stavební úpravy sociálmích zařízení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Ostrava</v>
      </c>
      <c r="G90" s="41"/>
      <c r="H90" s="41"/>
      <c r="I90" s="33" t="s">
        <v>23</v>
      </c>
      <c r="J90" s="73" t="str">
        <f>IF(J12="","",J12)</f>
        <v>29. 8. 2021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Úřad městského obvodu Ostrava Jih</v>
      </c>
      <c r="G92" s="41"/>
      <c r="H92" s="41"/>
      <c r="I92" s="33" t="s">
        <v>31</v>
      </c>
      <c r="J92" s="37" t="str">
        <f>E21</f>
        <v>Ing. Petr Fraš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Ing. Petr Fraš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115</v>
      </c>
      <c r="D95" s="181" t="s">
        <v>56</v>
      </c>
      <c r="E95" s="181" t="s">
        <v>52</v>
      </c>
      <c r="F95" s="181" t="s">
        <v>53</v>
      </c>
      <c r="G95" s="181" t="s">
        <v>116</v>
      </c>
      <c r="H95" s="181" t="s">
        <v>117</v>
      </c>
      <c r="I95" s="181" t="s">
        <v>118</v>
      </c>
      <c r="J95" s="181" t="s">
        <v>95</v>
      </c>
      <c r="K95" s="182" t="s">
        <v>119</v>
      </c>
      <c r="L95" s="183"/>
      <c r="M95" s="93" t="s">
        <v>19</v>
      </c>
      <c r="N95" s="94" t="s">
        <v>41</v>
      </c>
      <c r="O95" s="94" t="s">
        <v>120</v>
      </c>
      <c r="P95" s="94" t="s">
        <v>121</v>
      </c>
      <c r="Q95" s="94" t="s">
        <v>122</v>
      </c>
      <c r="R95" s="94" t="s">
        <v>123</v>
      </c>
      <c r="S95" s="94" t="s">
        <v>124</v>
      </c>
      <c r="T95" s="95" t="s">
        <v>125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126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P97+P329</f>
        <v>0</v>
      </c>
      <c r="Q96" s="97"/>
      <c r="R96" s="186">
        <f>R97+R329</f>
        <v>35.576134760000002</v>
      </c>
      <c r="S96" s="97"/>
      <c r="T96" s="187">
        <f>T97+T329</f>
        <v>60.27601396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</v>
      </c>
      <c r="AU96" s="18" t="s">
        <v>96</v>
      </c>
      <c r="BK96" s="188">
        <f>BK97+BK329</f>
        <v>0</v>
      </c>
    </row>
    <row r="97" s="12" customFormat="1" ht="25.92" customHeight="1">
      <c r="A97" s="12"/>
      <c r="B97" s="189"/>
      <c r="C97" s="190"/>
      <c r="D97" s="191" t="s">
        <v>70</v>
      </c>
      <c r="E97" s="192" t="s">
        <v>127</v>
      </c>
      <c r="F97" s="192" t="s">
        <v>128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P98+P108+P117+P224+P309+P319</f>
        <v>0</v>
      </c>
      <c r="Q97" s="197"/>
      <c r="R97" s="198">
        <f>R98+R108+R117+R224+R309+R319</f>
        <v>25.745261060000001</v>
      </c>
      <c r="S97" s="197"/>
      <c r="T97" s="199">
        <f>T98+T108+T117+T224+T309+T319</f>
        <v>39.938310000000001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79</v>
      </c>
      <c r="AT97" s="201" t="s">
        <v>70</v>
      </c>
      <c r="AU97" s="201" t="s">
        <v>71</v>
      </c>
      <c r="AY97" s="200" t="s">
        <v>129</v>
      </c>
      <c r="BK97" s="202">
        <f>BK98+BK108+BK117+BK224+BK309+BK319</f>
        <v>0</v>
      </c>
    </row>
    <row r="98" s="12" customFormat="1" ht="22.8" customHeight="1">
      <c r="A98" s="12"/>
      <c r="B98" s="189"/>
      <c r="C98" s="190"/>
      <c r="D98" s="191" t="s">
        <v>70</v>
      </c>
      <c r="E98" s="203" t="s">
        <v>130</v>
      </c>
      <c r="F98" s="203" t="s">
        <v>131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SUM(P99:P107)</f>
        <v>0</v>
      </c>
      <c r="Q98" s="197"/>
      <c r="R98" s="198">
        <f>SUM(R99:R107)</f>
        <v>5.3996504999999999</v>
      </c>
      <c r="S98" s="197"/>
      <c r="T98" s="199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79</v>
      </c>
      <c r="AT98" s="201" t="s">
        <v>70</v>
      </c>
      <c r="AU98" s="201" t="s">
        <v>79</v>
      </c>
      <c r="AY98" s="200" t="s">
        <v>129</v>
      </c>
      <c r="BK98" s="202">
        <f>SUM(BK99:BK107)</f>
        <v>0</v>
      </c>
    </row>
    <row r="99" s="2" customFormat="1" ht="24.15" customHeight="1">
      <c r="A99" s="39"/>
      <c r="B99" s="40"/>
      <c r="C99" s="205" t="s">
        <v>79</v>
      </c>
      <c r="D99" s="205" t="s">
        <v>132</v>
      </c>
      <c r="E99" s="206" t="s">
        <v>133</v>
      </c>
      <c r="F99" s="207" t="s">
        <v>134</v>
      </c>
      <c r="G99" s="208" t="s">
        <v>135</v>
      </c>
      <c r="H99" s="209">
        <v>107.67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0.05015</v>
      </c>
      <c r="R99" s="214">
        <f>Q99*H99</f>
        <v>5.3996504999999999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138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138</v>
      </c>
      <c r="BK99" s="217">
        <f>ROUND(I99*H99,2)</f>
        <v>0</v>
      </c>
      <c r="BL99" s="18" t="s">
        <v>137</v>
      </c>
      <c r="BM99" s="216" t="s">
        <v>139</v>
      </c>
    </row>
    <row r="100" s="2" customFormat="1">
      <c r="A100" s="39"/>
      <c r="B100" s="40"/>
      <c r="C100" s="41"/>
      <c r="D100" s="218" t="s">
        <v>140</v>
      </c>
      <c r="E100" s="41"/>
      <c r="F100" s="219" t="s">
        <v>141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138</v>
      </c>
    </row>
    <row r="101" s="13" customFormat="1">
      <c r="A101" s="13"/>
      <c r="B101" s="223"/>
      <c r="C101" s="224"/>
      <c r="D101" s="225" t="s">
        <v>142</v>
      </c>
      <c r="E101" s="226" t="s">
        <v>19</v>
      </c>
      <c r="F101" s="227" t="s">
        <v>143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142</v>
      </c>
      <c r="AU101" s="233" t="s">
        <v>138</v>
      </c>
      <c r="AV101" s="13" t="s">
        <v>79</v>
      </c>
      <c r="AW101" s="13" t="s">
        <v>33</v>
      </c>
      <c r="AX101" s="13" t="s">
        <v>71</v>
      </c>
      <c r="AY101" s="233" t="s">
        <v>129</v>
      </c>
    </row>
    <row r="102" s="14" customFormat="1">
      <c r="A102" s="14"/>
      <c r="B102" s="234"/>
      <c r="C102" s="235"/>
      <c r="D102" s="225" t="s">
        <v>142</v>
      </c>
      <c r="E102" s="236" t="s">
        <v>19</v>
      </c>
      <c r="F102" s="237" t="s">
        <v>144</v>
      </c>
      <c r="G102" s="235"/>
      <c r="H102" s="238">
        <v>59.201999999999998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142</v>
      </c>
      <c r="AU102" s="244" t="s">
        <v>138</v>
      </c>
      <c r="AV102" s="14" t="s">
        <v>138</v>
      </c>
      <c r="AW102" s="14" t="s">
        <v>33</v>
      </c>
      <c r="AX102" s="14" t="s">
        <v>71</v>
      </c>
      <c r="AY102" s="244" t="s">
        <v>129</v>
      </c>
    </row>
    <row r="103" s="14" customFormat="1">
      <c r="A103" s="14"/>
      <c r="B103" s="234"/>
      <c r="C103" s="235"/>
      <c r="D103" s="225" t="s">
        <v>142</v>
      </c>
      <c r="E103" s="236" t="s">
        <v>19</v>
      </c>
      <c r="F103" s="237" t="s">
        <v>145</v>
      </c>
      <c r="G103" s="235"/>
      <c r="H103" s="238">
        <v>3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142</v>
      </c>
      <c r="AU103" s="244" t="s">
        <v>138</v>
      </c>
      <c r="AV103" s="14" t="s">
        <v>138</v>
      </c>
      <c r="AW103" s="14" t="s">
        <v>33</v>
      </c>
      <c r="AX103" s="14" t="s">
        <v>71</v>
      </c>
      <c r="AY103" s="244" t="s">
        <v>129</v>
      </c>
    </row>
    <row r="104" s="13" customFormat="1">
      <c r="A104" s="13"/>
      <c r="B104" s="223"/>
      <c r="C104" s="224"/>
      <c r="D104" s="225" t="s">
        <v>142</v>
      </c>
      <c r="E104" s="226" t="s">
        <v>19</v>
      </c>
      <c r="F104" s="227" t="s">
        <v>146</v>
      </c>
      <c r="G104" s="224"/>
      <c r="H104" s="226" t="s">
        <v>19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142</v>
      </c>
      <c r="AU104" s="233" t="s">
        <v>138</v>
      </c>
      <c r="AV104" s="13" t="s">
        <v>79</v>
      </c>
      <c r="AW104" s="13" t="s">
        <v>33</v>
      </c>
      <c r="AX104" s="13" t="s">
        <v>71</v>
      </c>
      <c r="AY104" s="233" t="s">
        <v>129</v>
      </c>
    </row>
    <row r="105" s="14" customFormat="1">
      <c r="A105" s="14"/>
      <c r="B105" s="234"/>
      <c r="C105" s="235"/>
      <c r="D105" s="225" t="s">
        <v>142</v>
      </c>
      <c r="E105" s="236" t="s">
        <v>19</v>
      </c>
      <c r="F105" s="237" t="s">
        <v>147</v>
      </c>
      <c r="G105" s="235"/>
      <c r="H105" s="238">
        <v>39.468000000000004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142</v>
      </c>
      <c r="AU105" s="244" t="s">
        <v>138</v>
      </c>
      <c r="AV105" s="14" t="s">
        <v>138</v>
      </c>
      <c r="AW105" s="14" t="s">
        <v>33</v>
      </c>
      <c r="AX105" s="14" t="s">
        <v>71</v>
      </c>
      <c r="AY105" s="244" t="s">
        <v>129</v>
      </c>
    </row>
    <row r="106" s="14" customFormat="1">
      <c r="A106" s="14"/>
      <c r="B106" s="234"/>
      <c r="C106" s="235"/>
      <c r="D106" s="225" t="s">
        <v>142</v>
      </c>
      <c r="E106" s="236" t="s">
        <v>19</v>
      </c>
      <c r="F106" s="237" t="s">
        <v>148</v>
      </c>
      <c r="G106" s="235"/>
      <c r="H106" s="238">
        <v>6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142</v>
      </c>
      <c r="AU106" s="244" t="s">
        <v>138</v>
      </c>
      <c r="AV106" s="14" t="s">
        <v>138</v>
      </c>
      <c r="AW106" s="14" t="s">
        <v>33</v>
      </c>
      <c r="AX106" s="14" t="s">
        <v>71</v>
      </c>
      <c r="AY106" s="244" t="s">
        <v>129</v>
      </c>
    </row>
    <row r="107" s="15" customFormat="1">
      <c r="A107" s="15"/>
      <c r="B107" s="245"/>
      <c r="C107" s="246"/>
      <c r="D107" s="225" t="s">
        <v>142</v>
      </c>
      <c r="E107" s="247" t="s">
        <v>19</v>
      </c>
      <c r="F107" s="248" t="s">
        <v>149</v>
      </c>
      <c r="G107" s="246"/>
      <c r="H107" s="249">
        <v>107.67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142</v>
      </c>
      <c r="AU107" s="255" t="s">
        <v>138</v>
      </c>
      <c r="AV107" s="15" t="s">
        <v>137</v>
      </c>
      <c r="AW107" s="15" t="s">
        <v>33</v>
      </c>
      <c r="AX107" s="15" t="s">
        <v>79</v>
      </c>
      <c r="AY107" s="255" t="s">
        <v>129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137</v>
      </c>
      <c r="F108" s="203" t="s">
        <v>150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SUM(P109:P116)</f>
        <v>0</v>
      </c>
      <c r="Q108" s="197"/>
      <c r="R108" s="198">
        <f>SUM(R109:R116)</f>
        <v>4.2169680000000005</v>
      </c>
      <c r="S108" s="197"/>
      <c r="T108" s="199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129</v>
      </c>
      <c r="BK108" s="202">
        <f>SUM(BK109:BK116)</f>
        <v>0</v>
      </c>
    </row>
    <row r="109" s="2" customFormat="1" ht="24.15" customHeight="1">
      <c r="A109" s="39"/>
      <c r="B109" s="40"/>
      <c r="C109" s="205" t="s">
        <v>138</v>
      </c>
      <c r="D109" s="205" t="s">
        <v>132</v>
      </c>
      <c r="E109" s="206" t="s">
        <v>151</v>
      </c>
      <c r="F109" s="207" t="s">
        <v>152</v>
      </c>
      <c r="G109" s="208" t="s">
        <v>153</v>
      </c>
      <c r="H109" s="209">
        <v>1.8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2.3427600000000002</v>
      </c>
      <c r="R109" s="214">
        <f>Q109*H109</f>
        <v>4.2169680000000005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138</v>
      </c>
      <c r="AY109" s="18" t="s">
        <v>129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138</v>
      </c>
      <c r="BK109" s="217">
        <f>ROUND(I109*H109,2)</f>
        <v>0</v>
      </c>
      <c r="BL109" s="18" t="s">
        <v>137</v>
      </c>
      <c r="BM109" s="216" t="s">
        <v>154</v>
      </c>
    </row>
    <row r="110" s="2" customFormat="1">
      <c r="A110" s="39"/>
      <c r="B110" s="40"/>
      <c r="C110" s="41"/>
      <c r="D110" s="218" t="s">
        <v>140</v>
      </c>
      <c r="E110" s="41"/>
      <c r="F110" s="219" t="s">
        <v>155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138</v>
      </c>
    </row>
    <row r="111" s="13" customFormat="1">
      <c r="A111" s="13"/>
      <c r="B111" s="223"/>
      <c r="C111" s="224"/>
      <c r="D111" s="225" t="s">
        <v>142</v>
      </c>
      <c r="E111" s="226" t="s">
        <v>19</v>
      </c>
      <c r="F111" s="227" t="s">
        <v>156</v>
      </c>
      <c r="G111" s="224"/>
      <c r="H111" s="226" t="s">
        <v>19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142</v>
      </c>
      <c r="AU111" s="233" t="s">
        <v>138</v>
      </c>
      <c r="AV111" s="13" t="s">
        <v>79</v>
      </c>
      <c r="AW111" s="13" t="s">
        <v>33</v>
      </c>
      <c r="AX111" s="13" t="s">
        <v>71</v>
      </c>
      <c r="AY111" s="233" t="s">
        <v>129</v>
      </c>
    </row>
    <row r="112" s="13" customFormat="1">
      <c r="A112" s="13"/>
      <c r="B112" s="223"/>
      <c r="C112" s="224"/>
      <c r="D112" s="225" t="s">
        <v>142</v>
      </c>
      <c r="E112" s="226" t="s">
        <v>19</v>
      </c>
      <c r="F112" s="227" t="s">
        <v>143</v>
      </c>
      <c r="G112" s="224"/>
      <c r="H112" s="226" t="s">
        <v>19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142</v>
      </c>
      <c r="AU112" s="233" t="s">
        <v>138</v>
      </c>
      <c r="AV112" s="13" t="s">
        <v>79</v>
      </c>
      <c r="AW112" s="13" t="s">
        <v>33</v>
      </c>
      <c r="AX112" s="13" t="s">
        <v>71</v>
      </c>
      <c r="AY112" s="233" t="s">
        <v>129</v>
      </c>
    </row>
    <row r="113" s="14" customFormat="1">
      <c r="A113" s="14"/>
      <c r="B113" s="234"/>
      <c r="C113" s="235"/>
      <c r="D113" s="225" t="s">
        <v>142</v>
      </c>
      <c r="E113" s="236" t="s">
        <v>19</v>
      </c>
      <c r="F113" s="237" t="s">
        <v>157</v>
      </c>
      <c r="G113" s="235"/>
      <c r="H113" s="238">
        <v>0.90000000000000002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142</v>
      </c>
      <c r="AU113" s="244" t="s">
        <v>138</v>
      </c>
      <c r="AV113" s="14" t="s">
        <v>138</v>
      </c>
      <c r="AW113" s="14" t="s">
        <v>33</v>
      </c>
      <c r="AX113" s="14" t="s">
        <v>71</v>
      </c>
      <c r="AY113" s="244" t="s">
        <v>129</v>
      </c>
    </row>
    <row r="114" s="13" customFormat="1">
      <c r="A114" s="13"/>
      <c r="B114" s="223"/>
      <c r="C114" s="224"/>
      <c r="D114" s="225" t="s">
        <v>142</v>
      </c>
      <c r="E114" s="226" t="s">
        <v>19</v>
      </c>
      <c r="F114" s="227" t="s">
        <v>158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142</v>
      </c>
      <c r="AU114" s="233" t="s">
        <v>138</v>
      </c>
      <c r="AV114" s="13" t="s">
        <v>79</v>
      </c>
      <c r="AW114" s="13" t="s">
        <v>33</v>
      </c>
      <c r="AX114" s="13" t="s">
        <v>71</v>
      </c>
      <c r="AY114" s="233" t="s">
        <v>129</v>
      </c>
    </row>
    <row r="115" s="14" customFormat="1">
      <c r="A115" s="14"/>
      <c r="B115" s="234"/>
      <c r="C115" s="235"/>
      <c r="D115" s="225" t="s">
        <v>142</v>
      </c>
      <c r="E115" s="236" t="s">
        <v>19</v>
      </c>
      <c r="F115" s="237" t="s">
        <v>157</v>
      </c>
      <c r="G115" s="235"/>
      <c r="H115" s="238">
        <v>0.90000000000000002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142</v>
      </c>
      <c r="AU115" s="244" t="s">
        <v>138</v>
      </c>
      <c r="AV115" s="14" t="s">
        <v>138</v>
      </c>
      <c r="AW115" s="14" t="s">
        <v>33</v>
      </c>
      <c r="AX115" s="14" t="s">
        <v>71</v>
      </c>
      <c r="AY115" s="244" t="s">
        <v>129</v>
      </c>
    </row>
    <row r="116" s="15" customFormat="1">
      <c r="A116" s="15"/>
      <c r="B116" s="245"/>
      <c r="C116" s="246"/>
      <c r="D116" s="225" t="s">
        <v>142</v>
      </c>
      <c r="E116" s="247" t="s">
        <v>19</v>
      </c>
      <c r="F116" s="248" t="s">
        <v>149</v>
      </c>
      <c r="G116" s="246"/>
      <c r="H116" s="249">
        <v>1.8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142</v>
      </c>
      <c r="AU116" s="255" t="s">
        <v>138</v>
      </c>
      <c r="AV116" s="15" t="s">
        <v>137</v>
      </c>
      <c r="AW116" s="15" t="s">
        <v>33</v>
      </c>
      <c r="AX116" s="15" t="s">
        <v>79</v>
      </c>
      <c r="AY116" s="255" t="s">
        <v>129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159</v>
      </c>
      <c r="F117" s="203" t="s">
        <v>160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SUM(P118:P223)</f>
        <v>0</v>
      </c>
      <c r="Q117" s="197"/>
      <c r="R117" s="198">
        <f>SUM(R118:R223)</f>
        <v>16.09399908</v>
      </c>
      <c r="S117" s="197"/>
      <c r="T117" s="199">
        <f>SUM(T118:T223)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129</v>
      </c>
      <c r="BK117" s="202">
        <f>SUM(BK118:BK223)</f>
        <v>0</v>
      </c>
    </row>
    <row r="118" s="2" customFormat="1" ht="21.75" customHeight="1">
      <c r="A118" s="39"/>
      <c r="B118" s="40"/>
      <c r="C118" s="205" t="s">
        <v>130</v>
      </c>
      <c r="D118" s="205" t="s">
        <v>132</v>
      </c>
      <c r="E118" s="206" t="s">
        <v>161</v>
      </c>
      <c r="F118" s="207" t="s">
        <v>162</v>
      </c>
      <c r="G118" s="208" t="s">
        <v>135</v>
      </c>
      <c r="H118" s="209">
        <v>36.186</v>
      </c>
      <c r="I118" s="210"/>
      <c r="J118" s="211">
        <f>ROUND(I118*H118,2)</f>
        <v>0</v>
      </c>
      <c r="K118" s="207" t="s">
        <v>136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0.0073499999999999998</v>
      </c>
      <c r="R118" s="214">
        <f>Q118*H118</f>
        <v>0.26596710000000001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137</v>
      </c>
      <c r="AT118" s="216" t="s">
        <v>132</v>
      </c>
      <c r="AU118" s="216" t="s">
        <v>138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138</v>
      </c>
      <c r="BK118" s="217">
        <f>ROUND(I118*H118,2)</f>
        <v>0</v>
      </c>
      <c r="BL118" s="18" t="s">
        <v>137</v>
      </c>
      <c r="BM118" s="216" t="s">
        <v>163</v>
      </c>
    </row>
    <row r="119" s="2" customFormat="1">
      <c r="A119" s="39"/>
      <c r="B119" s="40"/>
      <c r="C119" s="41"/>
      <c r="D119" s="218" t="s">
        <v>140</v>
      </c>
      <c r="E119" s="41"/>
      <c r="F119" s="219" t="s">
        <v>164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138</v>
      </c>
    </row>
    <row r="120" s="13" customFormat="1">
      <c r="A120" s="13"/>
      <c r="B120" s="223"/>
      <c r="C120" s="224"/>
      <c r="D120" s="225" t="s">
        <v>142</v>
      </c>
      <c r="E120" s="226" t="s">
        <v>19</v>
      </c>
      <c r="F120" s="227" t="s">
        <v>143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142</v>
      </c>
      <c r="AU120" s="233" t="s">
        <v>138</v>
      </c>
      <c r="AV120" s="13" t="s">
        <v>79</v>
      </c>
      <c r="AW120" s="13" t="s">
        <v>33</v>
      </c>
      <c r="AX120" s="13" t="s">
        <v>71</v>
      </c>
      <c r="AY120" s="233" t="s">
        <v>129</v>
      </c>
    </row>
    <row r="121" s="14" customFormat="1">
      <c r="A121" s="14"/>
      <c r="B121" s="234"/>
      <c r="C121" s="235"/>
      <c r="D121" s="225" t="s">
        <v>142</v>
      </c>
      <c r="E121" s="236" t="s">
        <v>19</v>
      </c>
      <c r="F121" s="237" t="s">
        <v>165</v>
      </c>
      <c r="G121" s="235"/>
      <c r="H121" s="238">
        <v>21.712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142</v>
      </c>
      <c r="AU121" s="244" t="s">
        <v>138</v>
      </c>
      <c r="AV121" s="14" t="s">
        <v>138</v>
      </c>
      <c r="AW121" s="14" t="s">
        <v>33</v>
      </c>
      <c r="AX121" s="14" t="s">
        <v>71</v>
      </c>
      <c r="AY121" s="244" t="s">
        <v>129</v>
      </c>
    </row>
    <row r="122" s="13" customFormat="1">
      <c r="A122" s="13"/>
      <c r="B122" s="223"/>
      <c r="C122" s="224"/>
      <c r="D122" s="225" t="s">
        <v>142</v>
      </c>
      <c r="E122" s="226" t="s">
        <v>19</v>
      </c>
      <c r="F122" s="227" t="s">
        <v>158</v>
      </c>
      <c r="G122" s="224"/>
      <c r="H122" s="226" t="s">
        <v>19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142</v>
      </c>
      <c r="AU122" s="233" t="s">
        <v>138</v>
      </c>
      <c r="AV122" s="13" t="s">
        <v>79</v>
      </c>
      <c r="AW122" s="13" t="s">
        <v>33</v>
      </c>
      <c r="AX122" s="13" t="s">
        <v>71</v>
      </c>
      <c r="AY122" s="233" t="s">
        <v>129</v>
      </c>
    </row>
    <row r="123" s="14" customFormat="1">
      <c r="A123" s="14"/>
      <c r="B123" s="234"/>
      <c r="C123" s="235"/>
      <c r="D123" s="225" t="s">
        <v>142</v>
      </c>
      <c r="E123" s="236" t="s">
        <v>19</v>
      </c>
      <c r="F123" s="237" t="s">
        <v>166</v>
      </c>
      <c r="G123" s="235"/>
      <c r="H123" s="238">
        <v>14.474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142</v>
      </c>
      <c r="AU123" s="244" t="s">
        <v>138</v>
      </c>
      <c r="AV123" s="14" t="s">
        <v>138</v>
      </c>
      <c r="AW123" s="14" t="s">
        <v>33</v>
      </c>
      <c r="AX123" s="14" t="s">
        <v>71</v>
      </c>
      <c r="AY123" s="244" t="s">
        <v>129</v>
      </c>
    </row>
    <row r="124" s="15" customFormat="1">
      <c r="A124" s="15"/>
      <c r="B124" s="245"/>
      <c r="C124" s="246"/>
      <c r="D124" s="225" t="s">
        <v>142</v>
      </c>
      <c r="E124" s="247" t="s">
        <v>19</v>
      </c>
      <c r="F124" s="248" t="s">
        <v>149</v>
      </c>
      <c r="G124" s="246"/>
      <c r="H124" s="249">
        <v>36.186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142</v>
      </c>
      <c r="AU124" s="255" t="s">
        <v>138</v>
      </c>
      <c r="AV124" s="15" t="s">
        <v>137</v>
      </c>
      <c r="AW124" s="15" t="s">
        <v>33</v>
      </c>
      <c r="AX124" s="15" t="s">
        <v>79</v>
      </c>
      <c r="AY124" s="255" t="s">
        <v>129</v>
      </c>
    </row>
    <row r="125" s="2" customFormat="1" ht="24.15" customHeight="1">
      <c r="A125" s="39"/>
      <c r="B125" s="40"/>
      <c r="C125" s="205" t="s">
        <v>137</v>
      </c>
      <c r="D125" s="205" t="s">
        <v>132</v>
      </c>
      <c r="E125" s="206" t="s">
        <v>167</v>
      </c>
      <c r="F125" s="207" t="s">
        <v>168</v>
      </c>
      <c r="G125" s="208" t="s">
        <v>135</v>
      </c>
      <c r="H125" s="209">
        <v>36.186</v>
      </c>
      <c r="I125" s="210"/>
      <c r="J125" s="211">
        <f>ROUND(I125*H125,2)</f>
        <v>0</v>
      </c>
      <c r="K125" s="207" t="s">
        <v>136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0.018380000000000001</v>
      </c>
      <c r="R125" s="214">
        <f>Q125*H125</f>
        <v>0.66509868000000005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138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138</v>
      </c>
      <c r="BK125" s="217">
        <f>ROUND(I125*H125,2)</f>
        <v>0</v>
      </c>
      <c r="BL125" s="18" t="s">
        <v>137</v>
      </c>
      <c r="BM125" s="216" t="s">
        <v>169</v>
      </c>
    </row>
    <row r="126" s="2" customFormat="1">
      <c r="A126" s="39"/>
      <c r="B126" s="40"/>
      <c r="C126" s="41"/>
      <c r="D126" s="218" t="s">
        <v>140</v>
      </c>
      <c r="E126" s="41"/>
      <c r="F126" s="219" t="s">
        <v>170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138</v>
      </c>
    </row>
    <row r="127" s="13" customFormat="1">
      <c r="A127" s="13"/>
      <c r="B127" s="223"/>
      <c r="C127" s="224"/>
      <c r="D127" s="225" t="s">
        <v>142</v>
      </c>
      <c r="E127" s="226" t="s">
        <v>19</v>
      </c>
      <c r="F127" s="227" t="s">
        <v>143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142</v>
      </c>
      <c r="AU127" s="233" t="s">
        <v>138</v>
      </c>
      <c r="AV127" s="13" t="s">
        <v>79</v>
      </c>
      <c r="AW127" s="13" t="s">
        <v>33</v>
      </c>
      <c r="AX127" s="13" t="s">
        <v>71</v>
      </c>
      <c r="AY127" s="233" t="s">
        <v>129</v>
      </c>
    </row>
    <row r="128" s="14" customFormat="1">
      <c r="A128" s="14"/>
      <c r="B128" s="234"/>
      <c r="C128" s="235"/>
      <c r="D128" s="225" t="s">
        <v>142</v>
      </c>
      <c r="E128" s="236" t="s">
        <v>19</v>
      </c>
      <c r="F128" s="237" t="s">
        <v>165</v>
      </c>
      <c r="G128" s="235"/>
      <c r="H128" s="238">
        <v>21.712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142</v>
      </c>
      <c r="AU128" s="244" t="s">
        <v>138</v>
      </c>
      <c r="AV128" s="14" t="s">
        <v>138</v>
      </c>
      <c r="AW128" s="14" t="s">
        <v>33</v>
      </c>
      <c r="AX128" s="14" t="s">
        <v>71</v>
      </c>
      <c r="AY128" s="244" t="s">
        <v>129</v>
      </c>
    </row>
    <row r="129" s="13" customFormat="1">
      <c r="A129" s="13"/>
      <c r="B129" s="223"/>
      <c r="C129" s="224"/>
      <c r="D129" s="225" t="s">
        <v>142</v>
      </c>
      <c r="E129" s="226" t="s">
        <v>19</v>
      </c>
      <c r="F129" s="227" t="s">
        <v>158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142</v>
      </c>
      <c r="AU129" s="233" t="s">
        <v>138</v>
      </c>
      <c r="AV129" s="13" t="s">
        <v>79</v>
      </c>
      <c r="AW129" s="13" t="s">
        <v>33</v>
      </c>
      <c r="AX129" s="13" t="s">
        <v>71</v>
      </c>
      <c r="AY129" s="233" t="s">
        <v>129</v>
      </c>
    </row>
    <row r="130" s="14" customFormat="1">
      <c r="A130" s="14"/>
      <c r="B130" s="234"/>
      <c r="C130" s="235"/>
      <c r="D130" s="225" t="s">
        <v>142</v>
      </c>
      <c r="E130" s="236" t="s">
        <v>19</v>
      </c>
      <c r="F130" s="237" t="s">
        <v>166</v>
      </c>
      <c r="G130" s="235"/>
      <c r="H130" s="238">
        <v>14.474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142</v>
      </c>
      <c r="AU130" s="244" t="s">
        <v>138</v>
      </c>
      <c r="AV130" s="14" t="s">
        <v>138</v>
      </c>
      <c r="AW130" s="14" t="s">
        <v>33</v>
      </c>
      <c r="AX130" s="14" t="s">
        <v>71</v>
      </c>
      <c r="AY130" s="244" t="s">
        <v>129</v>
      </c>
    </row>
    <row r="131" s="15" customFormat="1">
      <c r="A131" s="15"/>
      <c r="B131" s="245"/>
      <c r="C131" s="246"/>
      <c r="D131" s="225" t="s">
        <v>142</v>
      </c>
      <c r="E131" s="247" t="s">
        <v>19</v>
      </c>
      <c r="F131" s="248" t="s">
        <v>149</v>
      </c>
      <c r="G131" s="246"/>
      <c r="H131" s="249">
        <v>36.186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142</v>
      </c>
      <c r="AU131" s="255" t="s">
        <v>138</v>
      </c>
      <c r="AV131" s="15" t="s">
        <v>137</v>
      </c>
      <c r="AW131" s="15" t="s">
        <v>33</v>
      </c>
      <c r="AX131" s="15" t="s">
        <v>79</v>
      </c>
      <c r="AY131" s="255" t="s">
        <v>129</v>
      </c>
    </row>
    <row r="132" s="2" customFormat="1" ht="21.75" customHeight="1">
      <c r="A132" s="39"/>
      <c r="B132" s="40"/>
      <c r="C132" s="205" t="s">
        <v>171</v>
      </c>
      <c r="D132" s="205" t="s">
        <v>132</v>
      </c>
      <c r="E132" s="206" t="s">
        <v>172</v>
      </c>
      <c r="F132" s="207" t="s">
        <v>173</v>
      </c>
      <c r="G132" s="208" t="s">
        <v>135</v>
      </c>
      <c r="H132" s="209">
        <v>284.25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0.0073499999999999998</v>
      </c>
      <c r="R132" s="214">
        <f>Q132*H132</f>
        <v>2.0892374999999999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138</v>
      </c>
      <c r="AY132" s="18" t="s">
        <v>129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138</v>
      </c>
      <c r="BK132" s="217">
        <f>ROUND(I132*H132,2)</f>
        <v>0</v>
      </c>
      <c r="BL132" s="18" t="s">
        <v>137</v>
      </c>
      <c r="BM132" s="216" t="s">
        <v>174</v>
      </c>
    </row>
    <row r="133" s="2" customFormat="1">
      <c r="A133" s="39"/>
      <c r="B133" s="40"/>
      <c r="C133" s="41"/>
      <c r="D133" s="218" t="s">
        <v>140</v>
      </c>
      <c r="E133" s="41"/>
      <c r="F133" s="219" t="s">
        <v>175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138</v>
      </c>
    </row>
    <row r="134" s="13" customFormat="1">
      <c r="A134" s="13"/>
      <c r="B134" s="223"/>
      <c r="C134" s="224"/>
      <c r="D134" s="225" t="s">
        <v>142</v>
      </c>
      <c r="E134" s="226" t="s">
        <v>19</v>
      </c>
      <c r="F134" s="227" t="s">
        <v>143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142</v>
      </c>
      <c r="AU134" s="233" t="s">
        <v>138</v>
      </c>
      <c r="AV134" s="13" t="s">
        <v>79</v>
      </c>
      <c r="AW134" s="13" t="s">
        <v>33</v>
      </c>
      <c r="AX134" s="13" t="s">
        <v>71</v>
      </c>
      <c r="AY134" s="233" t="s">
        <v>129</v>
      </c>
    </row>
    <row r="135" s="14" customFormat="1">
      <c r="A135" s="14"/>
      <c r="B135" s="234"/>
      <c r="C135" s="235"/>
      <c r="D135" s="225" t="s">
        <v>142</v>
      </c>
      <c r="E135" s="236" t="s">
        <v>19</v>
      </c>
      <c r="F135" s="237" t="s">
        <v>176</v>
      </c>
      <c r="G135" s="235"/>
      <c r="H135" s="238">
        <v>165.15000000000001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142</v>
      </c>
      <c r="AU135" s="244" t="s">
        <v>138</v>
      </c>
      <c r="AV135" s="14" t="s">
        <v>138</v>
      </c>
      <c r="AW135" s="14" t="s">
        <v>33</v>
      </c>
      <c r="AX135" s="14" t="s">
        <v>71</v>
      </c>
      <c r="AY135" s="244" t="s">
        <v>129</v>
      </c>
    </row>
    <row r="136" s="14" customFormat="1">
      <c r="A136" s="14"/>
      <c r="B136" s="234"/>
      <c r="C136" s="235"/>
      <c r="D136" s="225" t="s">
        <v>142</v>
      </c>
      <c r="E136" s="236" t="s">
        <v>19</v>
      </c>
      <c r="F136" s="237" t="s">
        <v>145</v>
      </c>
      <c r="G136" s="235"/>
      <c r="H136" s="238">
        <v>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142</v>
      </c>
      <c r="AU136" s="244" t="s">
        <v>138</v>
      </c>
      <c r="AV136" s="14" t="s">
        <v>138</v>
      </c>
      <c r="AW136" s="14" t="s">
        <v>33</v>
      </c>
      <c r="AX136" s="14" t="s">
        <v>71</v>
      </c>
      <c r="AY136" s="244" t="s">
        <v>129</v>
      </c>
    </row>
    <row r="137" s="13" customFormat="1">
      <c r="A137" s="13"/>
      <c r="B137" s="223"/>
      <c r="C137" s="224"/>
      <c r="D137" s="225" t="s">
        <v>142</v>
      </c>
      <c r="E137" s="226" t="s">
        <v>19</v>
      </c>
      <c r="F137" s="227" t="s">
        <v>158</v>
      </c>
      <c r="G137" s="224"/>
      <c r="H137" s="226" t="s">
        <v>19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142</v>
      </c>
      <c r="AU137" s="233" t="s">
        <v>138</v>
      </c>
      <c r="AV137" s="13" t="s">
        <v>79</v>
      </c>
      <c r="AW137" s="13" t="s">
        <v>33</v>
      </c>
      <c r="AX137" s="13" t="s">
        <v>71</v>
      </c>
      <c r="AY137" s="233" t="s">
        <v>129</v>
      </c>
    </row>
    <row r="138" s="14" customFormat="1">
      <c r="A138" s="14"/>
      <c r="B138" s="234"/>
      <c r="C138" s="235"/>
      <c r="D138" s="225" t="s">
        <v>142</v>
      </c>
      <c r="E138" s="236" t="s">
        <v>19</v>
      </c>
      <c r="F138" s="237" t="s">
        <v>177</v>
      </c>
      <c r="G138" s="235"/>
      <c r="H138" s="238">
        <v>110.09999999999999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142</v>
      </c>
      <c r="AU138" s="244" t="s">
        <v>138</v>
      </c>
      <c r="AV138" s="14" t="s">
        <v>138</v>
      </c>
      <c r="AW138" s="14" t="s">
        <v>33</v>
      </c>
      <c r="AX138" s="14" t="s">
        <v>71</v>
      </c>
      <c r="AY138" s="244" t="s">
        <v>129</v>
      </c>
    </row>
    <row r="139" s="14" customFormat="1">
      <c r="A139" s="14"/>
      <c r="B139" s="234"/>
      <c r="C139" s="235"/>
      <c r="D139" s="225" t="s">
        <v>142</v>
      </c>
      <c r="E139" s="236" t="s">
        <v>19</v>
      </c>
      <c r="F139" s="237" t="s">
        <v>148</v>
      </c>
      <c r="G139" s="235"/>
      <c r="H139" s="238">
        <v>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142</v>
      </c>
      <c r="AU139" s="244" t="s">
        <v>138</v>
      </c>
      <c r="AV139" s="14" t="s">
        <v>138</v>
      </c>
      <c r="AW139" s="14" t="s">
        <v>33</v>
      </c>
      <c r="AX139" s="14" t="s">
        <v>71</v>
      </c>
      <c r="AY139" s="244" t="s">
        <v>129</v>
      </c>
    </row>
    <row r="140" s="15" customFormat="1">
      <c r="A140" s="15"/>
      <c r="B140" s="245"/>
      <c r="C140" s="246"/>
      <c r="D140" s="225" t="s">
        <v>142</v>
      </c>
      <c r="E140" s="247" t="s">
        <v>19</v>
      </c>
      <c r="F140" s="248" t="s">
        <v>149</v>
      </c>
      <c r="G140" s="246"/>
      <c r="H140" s="249">
        <v>284.25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142</v>
      </c>
      <c r="AU140" s="255" t="s">
        <v>138</v>
      </c>
      <c r="AV140" s="15" t="s">
        <v>137</v>
      </c>
      <c r="AW140" s="15" t="s">
        <v>33</v>
      </c>
      <c r="AX140" s="15" t="s">
        <v>79</v>
      </c>
      <c r="AY140" s="255" t="s">
        <v>129</v>
      </c>
    </row>
    <row r="141" s="2" customFormat="1" ht="16.5" customHeight="1">
      <c r="A141" s="39"/>
      <c r="B141" s="40"/>
      <c r="C141" s="205" t="s">
        <v>159</v>
      </c>
      <c r="D141" s="205" t="s">
        <v>132</v>
      </c>
      <c r="E141" s="206" t="s">
        <v>178</v>
      </c>
      <c r="F141" s="207" t="s">
        <v>179</v>
      </c>
      <c r="G141" s="208" t="s">
        <v>135</v>
      </c>
      <c r="H141" s="209">
        <v>107.67</v>
      </c>
      <c r="I141" s="210"/>
      <c r="J141" s="211">
        <f>ROUND(I141*H141,2)</f>
        <v>0</v>
      </c>
      <c r="K141" s="207" t="s">
        <v>136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0.00025999999999999998</v>
      </c>
      <c r="R141" s="214">
        <f>Q141*H141</f>
        <v>0.027994199999999997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137</v>
      </c>
      <c r="AT141" s="216" t="s">
        <v>132</v>
      </c>
      <c r="AU141" s="216" t="s">
        <v>138</v>
      </c>
      <c r="AY141" s="18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138</v>
      </c>
      <c r="BK141" s="217">
        <f>ROUND(I141*H141,2)</f>
        <v>0</v>
      </c>
      <c r="BL141" s="18" t="s">
        <v>137</v>
      </c>
      <c r="BM141" s="216" t="s">
        <v>180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181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138</v>
      </c>
    </row>
    <row r="143" s="13" customFormat="1">
      <c r="A143" s="13"/>
      <c r="B143" s="223"/>
      <c r="C143" s="224"/>
      <c r="D143" s="225" t="s">
        <v>142</v>
      </c>
      <c r="E143" s="226" t="s">
        <v>19</v>
      </c>
      <c r="F143" s="227" t="s">
        <v>143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142</v>
      </c>
      <c r="AU143" s="233" t="s">
        <v>138</v>
      </c>
      <c r="AV143" s="13" t="s">
        <v>79</v>
      </c>
      <c r="AW143" s="13" t="s">
        <v>33</v>
      </c>
      <c r="AX143" s="13" t="s">
        <v>71</v>
      </c>
      <c r="AY143" s="233" t="s">
        <v>129</v>
      </c>
    </row>
    <row r="144" s="14" customFormat="1">
      <c r="A144" s="14"/>
      <c r="B144" s="234"/>
      <c r="C144" s="235"/>
      <c r="D144" s="225" t="s">
        <v>142</v>
      </c>
      <c r="E144" s="236" t="s">
        <v>19</v>
      </c>
      <c r="F144" s="237" t="s">
        <v>144</v>
      </c>
      <c r="G144" s="235"/>
      <c r="H144" s="238">
        <v>59.201999999999998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142</v>
      </c>
      <c r="AU144" s="244" t="s">
        <v>138</v>
      </c>
      <c r="AV144" s="14" t="s">
        <v>138</v>
      </c>
      <c r="AW144" s="14" t="s">
        <v>33</v>
      </c>
      <c r="AX144" s="14" t="s">
        <v>71</v>
      </c>
      <c r="AY144" s="244" t="s">
        <v>129</v>
      </c>
    </row>
    <row r="145" s="14" customFormat="1">
      <c r="A145" s="14"/>
      <c r="B145" s="234"/>
      <c r="C145" s="235"/>
      <c r="D145" s="225" t="s">
        <v>142</v>
      </c>
      <c r="E145" s="236" t="s">
        <v>19</v>
      </c>
      <c r="F145" s="237" t="s">
        <v>145</v>
      </c>
      <c r="G145" s="235"/>
      <c r="H145" s="238">
        <v>3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142</v>
      </c>
      <c r="AU145" s="244" t="s">
        <v>138</v>
      </c>
      <c r="AV145" s="14" t="s">
        <v>138</v>
      </c>
      <c r="AW145" s="14" t="s">
        <v>33</v>
      </c>
      <c r="AX145" s="14" t="s">
        <v>71</v>
      </c>
      <c r="AY145" s="244" t="s">
        <v>129</v>
      </c>
    </row>
    <row r="146" s="13" customFormat="1">
      <c r="A146" s="13"/>
      <c r="B146" s="223"/>
      <c r="C146" s="224"/>
      <c r="D146" s="225" t="s">
        <v>142</v>
      </c>
      <c r="E146" s="226" t="s">
        <v>19</v>
      </c>
      <c r="F146" s="227" t="s">
        <v>146</v>
      </c>
      <c r="G146" s="224"/>
      <c r="H146" s="226" t="s">
        <v>19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142</v>
      </c>
      <c r="AU146" s="233" t="s">
        <v>138</v>
      </c>
      <c r="AV146" s="13" t="s">
        <v>79</v>
      </c>
      <c r="AW146" s="13" t="s">
        <v>33</v>
      </c>
      <c r="AX146" s="13" t="s">
        <v>71</v>
      </c>
      <c r="AY146" s="233" t="s">
        <v>129</v>
      </c>
    </row>
    <row r="147" s="14" customFormat="1">
      <c r="A147" s="14"/>
      <c r="B147" s="234"/>
      <c r="C147" s="235"/>
      <c r="D147" s="225" t="s">
        <v>142</v>
      </c>
      <c r="E147" s="236" t="s">
        <v>19</v>
      </c>
      <c r="F147" s="237" t="s">
        <v>147</v>
      </c>
      <c r="G147" s="235"/>
      <c r="H147" s="238">
        <v>39.468000000000004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142</v>
      </c>
      <c r="AU147" s="244" t="s">
        <v>138</v>
      </c>
      <c r="AV147" s="14" t="s">
        <v>138</v>
      </c>
      <c r="AW147" s="14" t="s">
        <v>33</v>
      </c>
      <c r="AX147" s="14" t="s">
        <v>71</v>
      </c>
      <c r="AY147" s="244" t="s">
        <v>129</v>
      </c>
    </row>
    <row r="148" s="14" customFormat="1">
      <c r="A148" s="14"/>
      <c r="B148" s="234"/>
      <c r="C148" s="235"/>
      <c r="D148" s="225" t="s">
        <v>142</v>
      </c>
      <c r="E148" s="236" t="s">
        <v>19</v>
      </c>
      <c r="F148" s="237" t="s">
        <v>148</v>
      </c>
      <c r="G148" s="235"/>
      <c r="H148" s="238">
        <v>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142</v>
      </c>
      <c r="AU148" s="244" t="s">
        <v>138</v>
      </c>
      <c r="AV148" s="14" t="s">
        <v>138</v>
      </c>
      <c r="AW148" s="14" t="s">
        <v>33</v>
      </c>
      <c r="AX148" s="14" t="s">
        <v>71</v>
      </c>
      <c r="AY148" s="244" t="s">
        <v>129</v>
      </c>
    </row>
    <row r="149" s="15" customFormat="1">
      <c r="A149" s="15"/>
      <c r="B149" s="245"/>
      <c r="C149" s="246"/>
      <c r="D149" s="225" t="s">
        <v>142</v>
      </c>
      <c r="E149" s="247" t="s">
        <v>19</v>
      </c>
      <c r="F149" s="248" t="s">
        <v>149</v>
      </c>
      <c r="G149" s="246"/>
      <c r="H149" s="249">
        <v>107.67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142</v>
      </c>
      <c r="AU149" s="255" t="s">
        <v>138</v>
      </c>
      <c r="AV149" s="15" t="s">
        <v>137</v>
      </c>
      <c r="AW149" s="15" t="s">
        <v>33</v>
      </c>
      <c r="AX149" s="15" t="s">
        <v>79</v>
      </c>
      <c r="AY149" s="255" t="s">
        <v>129</v>
      </c>
    </row>
    <row r="150" s="2" customFormat="1" ht="16.5" customHeight="1">
      <c r="A150" s="39"/>
      <c r="B150" s="40"/>
      <c r="C150" s="205" t="s">
        <v>182</v>
      </c>
      <c r="D150" s="205" t="s">
        <v>132</v>
      </c>
      <c r="E150" s="206" t="s">
        <v>183</v>
      </c>
      <c r="F150" s="207" t="s">
        <v>184</v>
      </c>
      <c r="G150" s="208" t="s">
        <v>135</v>
      </c>
      <c r="H150" s="209">
        <v>12</v>
      </c>
      <c r="I150" s="210"/>
      <c r="J150" s="211">
        <f>ROUND(I150*H150,2)</f>
        <v>0</v>
      </c>
      <c r="K150" s="207" t="s">
        <v>136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0.040000000000000001</v>
      </c>
      <c r="R150" s="214">
        <f>Q150*H150</f>
        <v>0.47999999999999998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137</v>
      </c>
      <c r="AT150" s="216" t="s">
        <v>132</v>
      </c>
      <c r="AU150" s="216" t="s">
        <v>138</v>
      </c>
      <c r="AY150" s="18" t="s">
        <v>129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138</v>
      </c>
      <c r="BK150" s="217">
        <f>ROUND(I150*H150,2)</f>
        <v>0</v>
      </c>
      <c r="BL150" s="18" t="s">
        <v>137</v>
      </c>
      <c r="BM150" s="216" t="s">
        <v>185</v>
      </c>
    </row>
    <row r="151" s="2" customFormat="1">
      <c r="A151" s="39"/>
      <c r="B151" s="40"/>
      <c r="C151" s="41"/>
      <c r="D151" s="218" t="s">
        <v>140</v>
      </c>
      <c r="E151" s="41"/>
      <c r="F151" s="219" t="s">
        <v>186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138</v>
      </c>
    </row>
    <row r="152" s="13" customFormat="1">
      <c r="A152" s="13"/>
      <c r="B152" s="223"/>
      <c r="C152" s="224"/>
      <c r="D152" s="225" t="s">
        <v>142</v>
      </c>
      <c r="E152" s="226" t="s">
        <v>19</v>
      </c>
      <c r="F152" s="227" t="s">
        <v>143</v>
      </c>
      <c r="G152" s="224"/>
      <c r="H152" s="226" t="s">
        <v>19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142</v>
      </c>
      <c r="AU152" s="233" t="s">
        <v>138</v>
      </c>
      <c r="AV152" s="13" t="s">
        <v>79</v>
      </c>
      <c r="AW152" s="13" t="s">
        <v>33</v>
      </c>
      <c r="AX152" s="13" t="s">
        <v>71</v>
      </c>
      <c r="AY152" s="233" t="s">
        <v>129</v>
      </c>
    </row>
    <row r="153" s="14" customFormat="1">
      <c r="A153" s="14"/>
      <c r="B153" s="234"/>
      <c r="C153" s="235"/>
      <c r="D153" s="225" t="s">
        <v>142</v>
      </c>
      <c r="E153" s="236" t="s">
        <v>19</v>
      </c>
      <c r="F153" s="237" t="s">
        <v>187</v>
      </c>
      <c r="G153" s="235"/>
      <c r="H153" s="238">
        <v>7.2000000000000002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142</v>
      </c>
      <c r="AU153" s="244" t="s">
        <v>138</v>
      </c>
      <c r="AV153" s="14" t="s">
        <v>138</v>
      </c>
      <c r="AW153" s="14" t="s">
        <v>33</v>
      </c>
      <c r="AX153" s="14" t="s">
        <v>71</v>
      </c>
      <c r="AY153" s="244" t="s">
        <v>129</v>
      </c>
    </row>
    <row r="154" s="13" customFormat="1">
      <c r="A154" s="13"/>
      <c r="B154" s="223"/>
      <c r="C154" s="224"/>
      <c r="D154" s="225" t="s">
        <v>142</v>
      </c>
      <c r="E154" s="226" t="s">
        <v>19</v>
      </c>
      <c r="F154" s="227" t="s">
        <v>158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142</v>
      </c>
      <c r="AU154" s="233" t="s">
        <v>138</v>
      </c>
      <c r="AV154" s="13" t="s">
        <v>79</v>
      </c>
      <c r="AW154" s="13" t="s">
        <v>33</v>
      </c>
      <c r="AX154" s="13" t="s">
        <v>71</v>
      </c>
      <c r="AY154" s="233" t="s">
        <v>129</v>
      </c>
    </row>
    <row r="155" s="14" customFormat="1">
      <c r="A155" s="14"/>
      <c r="B155" s="234"/>
      <c r="C155" s="235"/>
      <c r="D155" s="225" t="s">
        <v>142</v>
      </c>
      <c r="E155" s="236" t="s">
        <v>19</v>
      </c>
      <c r="F155" s="237" t="s">
        <v>188</v>
      </c>
      <c r="G155" s="235"/>
      <c r="H155" s="238">
        <v>4.7999999999999998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142</v>
      </c>
      <c r="AU155" s="244" t="s">
        <v>138</v>
      </c>
      <c r="AV155" s="14" t="s">
        <v>138</v>
      </c>
      <c r="AW155" s="14" t="s">
        <v>33</v>
      </c>
      <c r="AX155" s="14" t="s">
        <v>71</v>
      </c>
      <c r="AY155" s="244" t="s">
        <v>129</v>
      </c>
    </row>
    <row r="156" s="15" customFormat="1">
      <c r="A156" s="15"/>
      <c r="B156" s="245"/>
      <c r="C156" s="246"/>
      <c r="D156" s="225" t="s">
        <v>142</v>
      </c>
      <c r="E156" s="247" t="s">
        <v>19</v>
      </c>
      <c r="F156" s="248" t="s">
        <v>149</v>
      </c>
      <c r="G156" s="246"/>
      <c r="H156" s="249">
        <v>12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142</v>
      </c>
      <c r="AU156" s="255" t="s">
        <v>138</v>
      </c>
      <c r="AV156" s="15" t="s">
        <v>137</v>
      </c>
      <c r="AW156" s="15" t="s">
        <v>33</v>
      </c>
      <c r="AX156" s="15" t="s">
        <v>79</v>
      </c>
      <c r="AY156" s="255" t="s">
        <v>129</v>
      </c>
    </row>
    <row r="157" s="2" customFormat="1" ht="24.15" customHeight="1">
      <c r="A157" s="39"/>
      <c r="B157" s="40"/>
      <c r="C157" s="205" t="s">
        <v>189</v>
      </c>
      <c r="D157" s="205" t="s">
        <v>132</v>
      </c>
      <c r="E157" s="206" t="s">
        <v>190</v>
      </c>
      <c r="F157" s="207" t="s">
        <v>191</v>
      </c>
      <c r="G157" s="208" t="s">
        <v>135</v>
      </c>
      <c r="H157" s="209">
        <v>107.67</v>
      </c>
      <c r="I157" s="210"/>
      <c r="J157" s="211">
        <f>ROUND(I157*H157,2)</f>
        <v>0</v>
      </c>
      <c r="K157" s="207" t="s">
        <v>136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0.0043800000000000002</v>
      </c>
      <c r="R157" s="214">
        <f>Q157*H157</f>
        <v>0.47159460000000003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137</v>
      </c>
      <c r="AT157" s="216" t="s">
        <v>132</v>
      </c>
      <c r="AU157" s="216" t="s">
        <v>138</v>
      </c>
      <c r="AY157" s="18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138</v>
      </c>
      <c r="BK157" s="217">
        <f>ROUND(I157*H157,2)</f>
        <v>0</v>
      </c>
      <c r="BL157" s="18" t="s">
        <v>137</v>
      </c>
      <c r="BM157" s="216" t="s">
        <v>192</v>
      </c>
    </row>
    <row r="158" s="2" customFormat="1">
      <c r="A158" s="39"/>
      <c r="B158" s="40"/>
      <c r="C158" s="41"/>
      <c r="D158" s="218" t="s">
        <v>140</v>
      </c>
      <c r="E158" s="41"/>
      <c r="F158" s="219" t="s">
        <v>193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138</v>
      </c>
    </row>
    <row r="159" s="13" customFormat="1">
      <c r="A159" s="13"/>
      <c r="B159" s="223"/>
      <c r="C159" s="224"/>
      <c r="D159" s="225" t="s">
        <v>142</v>
      </c>
      <c r="E159" s="226" t="s">
        <v>19</v>
      </c>
      <c r="F159" s="227" t="s">
        <v>143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142</v>
      </c>
      <c r="AU159" s="233" t="s">
        <v>138</v>
      </c>
      <c r="AV159" s="13" t="s">
        <v>79</v>
      </c>
      <c r="AW159" s="13" t="s">
        <v>33</v>
      </c>
      <c r="AX159" s="13" t="s">
        <v>71</v>
      </c>
      <c r="AY159" s="233" t="s">
        <v>129</v>
      </c>
    </row>
    <row r="160" s="14" customFormat="1">
      <c r="A160" s="14"/>
      <c r="B160" s="234"/>
      <c r="C160" s="235"/>
      <c r="D160" s="225" t="s">
        <v>142</v>
      </c>
      <c r="E160" s="236" t="s">
        <v>19</v>
      </c>
      <c r="F160" s="237" t="s">
        <v>144</v>
      </c>
      <c r="G160" s="235"/>
      <c r="H160" s="238">
        <v>59.201999999999998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142</v>
      </c>
      <c r="AU160" s="244" t="s">
        <v>138</v>
      </c>
      <c r="AV160" s="14" t="s">
        <v>138</v>
      </c>
      <c r="AW160" s="14" t="s">
        <v>33</v>
      </c>
      <c r="AX160" s="14" t="s">
        <v>71</v>
      </c>
      <c r="AY160" s="244" t="s">
        <v>129</v>
      </c>
    </row>
    <row r="161" s="14" customFormat="1">
      <c r="A161" s="14"/>
      <c r="B161" s="234"/>
      <c r="C161" s="235"/>
      <c r="D161" s="225" t="s">
        <v>142</v>
      </c>
      <c r="E161" s="236" t="s">
        <v>19</v>
      </c>
      <c r="F161" s="237" t="s">
        <v>145</v>
      </c>
      <c r="G161" s="235"/>
      <c r="H161" s="238">
        <v>3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142</v>
      </c>
      <c r="AU161" s="244" t="s">
        <v>138</v>
      </c>
      <c r="AV161" s="14" t="s">
        <v>138</v>
      </c>
      <c r="AW161" s="14" t="s">
        <v>33</v>
      </c>
      <c r="AX161" s="14" t="s">
        <v>71</v>
      </c>
      <c r="AY161" s="244" t="s">
        <v>129</v>
      </c>
    </row>
    <row r="162" s="13" customFormat="1">
      <c r="A162" s="13"/>
      <c r="B162" s="223"/>
      <c r="C162" s="224"/>
      <c r="D162" s="225" t="s">
        <v>142</v>
      </c>
      <c r="E162" s="226" t="s">
        <v>19</v>
      </c>
      <c r="F162" s="227" t="s">
        <v>146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142</v>
      </c>
      <c r="AU162" s="233" t="s">
        <v>138</v>
      </c>
      <c r="AV162" s="13" t="s">
        <v>79</v>
      </c>
      <c r="AW162" s="13" t="s">
        <v>33</v>
      </c>
      <c r="AX162" s="13" t="s">
        <v>71</v>
      </c>
      <c r="AY162" s="233" t="s">
        <v>129</v>
      </c>
    </row>
    <row r="163" s="14" customFormat="1">
      <c r="A163" s="14"/>
      <c r="B163" s="234"/>
      <c r="C163" s="235"/>
      <c r="D163" s="225" t="s">
        <v>142</v>
      </c>
      <c r="E163" s="236" t="s">
        <v>19</v>
      </c>
      <c r="F163" s="237" t="s">
        <v>147</v>
      </c>
      <c r="G163" s="235"/>
      <c r="H163" s="238">
        <v>39.468000000000004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142</v>
      </c>
      <c r="AU163" s="244" t="s">
        <v>138</v>
      </c>
      <c r="AV163" s="14" t="s">
        <v>138</v>
      </c>
      <c r="AW163" s="14" t="s">
        <v>33</v>
      </c>
      <c r="AX163" s="14" t="s">
        <v>71</v>
      </c>
      <c r="AY163" s="244" t="s">
        <v>129</v>
      </c>
    </row>
    <row r="164" s="14" customFormat="1">
      <c r="A164" s="14"/>
      <c r="B164" s="234"/>
      <c r="C164" s="235"/>
      <c r="D164" s="225" t="s">
        <v>142</v>
      </c>
      <c r="E164" s="236" t="s">
        <v>19</v>
      </c>
      <c r="F164" s="237" t="s">
        <v>148</v>
      </c>
      <c r="G164" s="235"/>
      <c r="H164" s="238">
        <v>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142</v>
      </c>
      <c r="AU164" s="244" t="s">
        <v>138</v>
      </c>
      <c r="AV164" s="14" t="s">
        <v>138</v>
      </c>
      <c r="AW164" s="14" t="s">
        <v>33</v>
      </c>
      <c r="AX164" s="14" t="s">
        <v>71</v>
      </c>
      <c r="AY164" s="244" t="s">
        <v>129</v>
      </c>
    </row>
    <row r="165" s="15" customFormat="1">
      <c r="A165" s="15"/>
      <c r="B165" s="245"/>
      <c r="C165" s="246"/>
      <c r="D165" s="225" t="s">
        <v>142</v>
      </c>
      <c r="E165" s="247" t="s">
        <v>19</v>
      </c>
      <c r="F165" s="248" t="s">
        <v>149</v>
      </c>
      <c r="G165" s="246"/>
      <c r="H165" s="249">
        <v>107.67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142</v>
      </c>
      <c r="AU165" s="255" t="s">
        <v>138</v>
      </c>
      <c r="AV165" s="15" t="s">
        <v>137</v>
      </c>
      <c r="AW165" s="15" t="s">
        <v>33</v>
      </c>
      <c r="AX165" s="15" t="s">
        <v>79</v>
      </c>
      <c r="AY165" s="255" t="s">
        <v>129</v>
      </c>
    </row>
    <row r="166" s="2" customFormat="1" ht="24.15" customHeight="1">
      <c r="A166" s="39"/>
      <c r="B166" s="40"/>
      <c r="C166" s="205" t="s">
        <v>194</v>
      </c>
      <c r="D166" s="205" t="s">
        <v>132</v>
      </c>
      <c r="E166" s="206" t="s">
        <v>195</v>
      </c>
      <c r="F166" s="207" t="s">
        <v>196</v>
      </c>
      <c r="G166" s="208" t="s">
        <v>135</v>
      </c>
      <c r="H166" s="209">
        <v>225.59999999999999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0.015400000000000001</v>
      </c>
      <c r="R166" s="214">
        <f>Q166*H166</f>
        <v>3.47424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137</v>
      </c>
      <c r="AT166" s="216" t="s">
        <v>132</v>
      </c>
      <c r="AU166" s="216" t="s">
        <v>138</v>
      </c>
      <c r="AY166" s="18" t="s">
        <v>129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138</v>
      </c>
      <c r="BK166" s="217">
        <f>ROUND(I166*H166,2)</f>
        <v>0</v>
      </c>
      <c r="BL166" s="18" t="s">
        <v>137</v>
      </c>
      <c r="BM166" s="216" t="s">
        <v>197</v>
      </c>
    </row>
    <row r="167" s="2" customFormat="1">
      <c r="A167" s="39"/>
      <c r="B167" s="40"/>
      <c r="C167" s="41"/>
      <c r="D167" s="218" t="s">
        <v>140</v>
      </c>
      <c r="E167" s="41"/>
      <c r="F167" s="219" t="s">
        <v>198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138</v>
      </c>
    </row>
    <row r="168" s="13" customFormat="1">
      <c r="A168" s="13"/>
      <c r="B168" s="223"/>
      <c r="C168" s="224"/>
      <c r="D168" s="225" t="s">
        <v>142</v>
      </c>
      <c r="E168" s="226" t="s">
        <v>19</v>
      </c>
      <c r="F168" s="227" t="s">
        <v>199</v>
      </c>
      <c r="G168" s="224"/>
      <c r="H168" s="226" t="s">
        <v>19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142</v>
      </c>
      <c r="AU168" s="233" t="s">
        <v>138</v>
      </c>
      <c r="AV168" s="13" t="s">
        <v>79</v>
      </c>
      <c r="AW168" s="13" t="s">
        <v>33</v>
      </c>
      <c r="AX168" s="13" t="s">
        <v>71</v>
      </c>
      <c r="AY168" s="233" t="s">
        <v>129</v>
      </c>
    </row>
    <row r="169" s="13" customFormat="1">
      <c r="A169" s="13"/>
      <c r="B169" s="223"/>
      <c r="C169" s="224"/>
      <c r="D169" s="225" t="s">
        <v>142</v>
      </c>
      <c r="E169" s="226" t="s">
        <v>19</v>
      </c>
      <c r="F169" s="227" t="s">
        <v>143</v>
      </c>
      <c r="G169" s="224"/>
      <c r="H169" s="226" t="s">
        <v>19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142</v>
      </c>
      <c r="AU169" s="233" t="s">
        <v>138</v>
      </c>
      <c r="AV169" s="13" t="s">
        <v>79</v>
      </c>
      <c r="AW169" s="13" t="s">
        <v>33</v>
      </c>
      <c r="AX169" s="13" t="s">
        <v>71</v>
      </c>
      <c r="AY169" s="233" t="s">
        <v>129</v>
      </c>
    </row>
    <row r="170" s="14" customFormat="1">
      <c r="A170" s="14"/>
      <c r="B170" s="234"/>
      <c r="C170" s="235"/>
      <c r="D170" s="225" t="s">
        <v>142</v>
      </c>
      <c r="E170" s="236" t="s">
        <v>19</v>
      </c>
      <c r="F170" s="237" t="s">
        <v>200</v>
      </c>
      <c r="G170" s="235"/>
      <c r="H170" s="238">
        <v>129.96000000000001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142</v>
      </c>
      <c r="AU170" s="244" t="s">
        <v>138</v>
      </c>
      <c r="AV170" s="14" t="s">
        <v>138</v>
      </c>
      <c r="AW170" s="14" t="s">
        <v>33</v>
      </c>
      <c r="AX170" s="14" t="s">
        <v>71</v>
      </c>
      <c r="AY170" s="244" t="s">
        <v>129</v>
      </c>
    </row>
    <row r="171" s="14" customFormat="1">
      <c r="A171" s="14"/>
      <c r="B171" s="234"/>
      <c r="C171" s="235"/>
      <c r="D171" s="225" t="s">
        <v>142</v>
      </c>
      <c r="E171" s="236" t="s">
        <v>19</v>
      </c>
      <c r="F171" s="237" t="s">
        <v>145</v>
      </c>
      <c r="G171" s="235"/>
      <c r="H171" s="238">
        <v>3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142</v>
      </c>
      <c r="AU171" s="244" t="s">
        <v>138</v>
      </c>
      <c r="AV171" s="14" t="s">
        <v>138</v>
      </c>
      <c r="AW171" s="14" t="s">
        <v>33</v>
      </c>
      <c r="AX171" s="14" t="s">
        <v>71</v>
      </c>
      <c r="AY171" s="244" t="s">
        <v>129</v>
      </c>
    </row>
    <row r="172" s="13" customFormat="1">
      <c r="A172" s="13"/>
      <c r="B172" s="223"/>
      <c r="C172" s="224"/>
      <c r="D172" s="225" t="s">
        <v>142</v>
      </c>
      <c r="E172" s="226" t="s">
        <v>19</v>
      </c>
      <c r="F172" s="227" t="s">
        <v>158</v>
      </c>
      <c r="G172" s="224"/>
      <c r="H172" s="226" t="s">
        <v>19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142</v>
      </c>
      <c r="AU172" s="233" t="s">
        <v>138</v>
      </c>
      <c r="AV172" s="13" t="s">
        <v>79</v>
      </c>
      <c r="AW172" s="13" t="s">
        <v>33</v>
      </c>
      <c r="AX172" s="13" t="s">
        <v>71</v>
      </c>
      <c r="AY172" s="233" t="s">
        <v>129</v>
      </c>
    </row>
    <row r="173" s="14" customFormat="1">
      <c r="A173" s="14"/>
      <c r="B173" s="234"/>
      <c r="C173" s="235"/>
      <c r="D173" s="225" t="s">
        <v>142</v>
      </c>
      <c r="E173" s="236" t="s">
        <v>19</v>
      </c>
      <c r="F173" s="237" t="s">
        <v>201</v>
      </c>
      <c r="G173" s="235"/>
      <c r="H173" s="238">
        <v>86.640000000000001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142</v>
      </c>
      <c r="AU173" s="244" t="s">
        <v>138</v>
      </c>
      <c r="AV173" s="14" t="s">
        <v>138</v>
      </c>
      <c r="AW173" s="14" t="s">
        <v>33</v>
      </c>
      <c r="AX173" s="14" t="s">
        <v>71</v>
      </c>
      <c r="AY173" s="244" t="s">
        <v>129</v>
      </c>
    </row>
    <row r="174" s="14" customFormat="1">
      <c r="A174" s="14"/>
      <c r="B174" s="234"/>
      <c r="C174" s="235"/>
      <c r="D174" s="225" t="s">
        <v>142</v>
      </c>
      <c r="E174" s="236" t="s">
        <v>19</v>
      </c>
      <c r="F174" s="237" t="s">
        <v>148</v>
      </c>
      <c r="G174" s="235"/>
      <c r="H174" s="238">
        <v>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142</v>
      </c>
      <c r="AU174" s="244" t="s">
        <v>138</v>
      </c>
      <c r="AV174" s="14" t="s">
        <v>138</v>
      </c>
      <c r="AW174" s="14" t="s">
        <v>33</v>
      </c>
      <c r="AX174" s="14" t="s">
        <v>71</v>
      </c>
      <c r="AY174" s="244" t="s">
        <v>129</v>
      </c>
    </row>
    <row r="175" s="15" customFormat="1">
      <c r="A175" s="15"/>
      <c r="B175" s="245"/>
      <c r="C175" s="246"/>
      <c r="D175" s="225" t="s">
        <v>142</v>
      </c>
      <c r="E175" s="247" t="s">
        <v>19</v>
      </c>
      <c r="F175" s="248" t="s">
        <v>149</v>
      </c>
      <c r="G175" s="246"/>
      <c r="H175" s="249">
        <v>225.60000000000002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5" t="s">
        <v>142</v>
      </c>
      <c r="AU175" s="255" t="s">
        <v>138</v>
      </c>
      <c r="AV175" s="15" t="s">
        <v>137</v>
      </c>
      <c r="AW175" s="15" t="s">
        <v>33</v>
      </c>
      <c r="AX175" s="15" t="s">
        <v>79</v>
      </c>
      <c r="AY175" s="255" t="s">
        <v>129</v>
      </c>
    </row>
    <row r="176" s="2" customFormat="1" ht="24.15" customHeight="1">
      <c r="A176" s="39"/>
      <c r="B176" s="40"/>
      <c r="C176" s="205" t="s">
        <v>202</v>
      </c>
      <c r="D176" s="205" t="s">
        <v>132</v>
      </c>
      <c r="E176" s="206" t="s">
        <v>203</v>
      </c>
      <c r="F176" s="207" t="s">
        <v>204</v>
      </c>
      <c r="G176" s="208" t="s">
        <v>135</v>
      </c>
      <c r="H176" s="209">
        <v>58.649999999999999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0.018380000000000001</v>
      </c>
      <c r="R176" s="214">
        <f>Q176*H176</f>
        <v>1.077987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137</v>
      </c>
      <c r="AT176" s="216" t="s">
        <v>132</v>
      </c>
      <c r="AU176" s="216" t="s">
        <v>138</v>
      </c>
      <c r="AY176" s="18" t="s">
        <v>129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138</v>
      </c>
      <c r="BK176" s="217">
        <f>ROUND(I176*H176,2)</f>
        <v>0</v>
      </c>
      <c r="BL176" s="18" t="s">
        <v>137</v>
      </c>
      <c r="BM176" s="216" t="s">
        <v>205</v>
      </c>
    </row>
    <row r="177" s="2" customFormat="1">
      <c r="A177" s="39"/>
      <c r="B177" s="40"/>
      <c r="C177" s="41"/>
      <c r="D177" s="218" t="s">
        <v>140</v>
      </c>
      <c r="E177" s="41"/>
      <c r="F177" s="219" t="s">
        <v>206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138</v>
      </c>
    </row>
    <row r="178" s="13" customFormat="1">
      <c r="A178" s="13"/>
      <c r="B178" s="223"/>
      <c r="C178" s="224"/>
      <c r="D178" s="225" t="s">
        <v>142</v>
      </c>
      <c r="E178" s="226" t="s">
        <v>19</v>
      </c>
      <c r="F178" s="227" t="s">
        <v>207</v>
      </c>
      <c r="G178" s="224"/>
      <c r="H178" s="226" t="s">
        <v>19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142</v>
      </c>
      <c r="AU178" s="233" t="s">
        <v>138</v>
      </c>
      <c r="AV178" s="13" t="s">
        <v>79</v>
      </c>
      <c r="AW178" s="13" t="s">
        <v>33</v>
      </c>
      <c r="AX178" s="13" t="s">
        <v>71</v>
      </c>
      <c r="AY178" s="233" t="s">
        <v>129</v>
      </c>
    </row>
    <row r="179" s="13" customFormat="1">
      <c r="A179" s="13"/>
      <c r="B179" s="223"/>
      <c r="C179" s="224"/>
      <c r="D179" s="225" t="s">
        <v>142</v>
      </c>
      <c r="E179" s="226" t="s">
        <v>19</v>
      </c>
      <c r="F179" s="227" t="s">
        <v>143</v>
      </c>
      <c r="G179" s="224"/>
      <c r="H179" s="226" t="s">
        <v>19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142</v>
      </c>
      <c r="AU179" s="233" t="s">
        <v>138</v>
      </c>
      <c r="AV179" s="13" t="s">
        <v>79</v>
      </c>
      <c r="AW179" s="13" t="s">
        <v>33</v>
      </c>
      <c r="AX179" s="13" t="s">
        <v>71</v>
      </c>
      <c r="AY179" s="233" t="s">
        <v>129</v>
      </c>
    </row>
    <row r="180" s="14" customFormat="1">
      <c r="A180" s="14"/>
      <c r="B180" s="234"/>
      <c r="C180" s="235"/>
      <c r="D180" s="225" t="s">
        <v>142</v>
      </c>
      <c r="E180" s="236" t="s">
        <v>19</v>
      </c>
      <c r="F180" s="237" t="s">
        <v>208</v>
      </c>
      <c r="G180" s="235"/>
      <c r="H180" s="238">
        <v>35.189999999999998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142</v>
      </c>
      <c r="AU180" s="244" t="s">
        <v>138</v>
      </c>
      <c r="AV180" s="14" t="s">
        <v>138</v>
      </c>
      <c r="AW180" s="14" t="s">
        <v>33</v>
      </c>
      <c r="AX180" s="14" t="s">
        <v>71</v>
      </c>
      <c r="AY180" s="244" t="s">
        <v>129</v>
      </c>
    </row>
    <row r="181" s="13" customFormat="1">
      <c r="A181" s="13"/>
      <c r="B181" s="223"/>
      <c r="C181" s="224"/>
      <c r="D181" s="225" t="s">
        <v>142</v>
      </c>
      <c r="E181" s="226" t="s">
        <v>19</v>
      </c>
      <c r="F181" s="227" t="s">
        <v>158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142</v>
      </c>
      <c r="AU181" s="233" t="s">
        <v>138</v>
      </c>
      <c r="AV181" s="13" t="s">
        <v>79</v>
      </c>
      <c r="AW181" s="13" t="s">
        <v>33</v>
      </c>
      <c r="AX181" s="13" t="s">
        <v>71</v>
      </c>
      <c r="AY181" s="233" t="s">
        <v>129</v>
      </c>
    </row>
    <row r="182" s="14" customFormat="1">
      <c r="A182" s="14"/>
      <c r="B182" s="234"/>
      <c r="C182" s="235"/>
      <c r="D182" s="225" t="s">
        <v>142</v>
      </c>
      <c r="E182" s="236" t="s">
        <v>19</v>
      </c>
      <c r="F182" s="237" t="s">
        <v>209</v>
      </c>
      <c r="G182" s="235"/>
      <c r="H182" s="238">
        <v>23.460000000000001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142</v>
      </c>
      <c r="AU182" s="244" t="s">
        <v>138</v>
      </c>
      <c r="AV182" s="14" t="s">
        <v>138</v>
      </c>
      <c r="AW182" s="14" t="s">
        <v>33</v>
      </c>
      <c r="AX182" s="14" t="s">
        <v>71</v>
      </c>
      <c r="AY182" s="244" t="s">
        <v>129</v>
      </c>
    </row>
    <row r="183" s="15" customFormat="1">
      <c r="A183" s="15"/>
      <c r="B183" s="245"/>
      <c r="C183" s="246"/>
      <c r="D183" s="225" t="s">
        <v>142</v>
      </c>
      <c r="E183" s="247" t="s">
        <v>19</v>
      </c>
      <c r="F183" s="248" t="s">
        <v>149</v>
      </c>
      <c r="G183" s="246"/>
      <c r="H183" s="249">
        <v>58.649999999999999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142</v>
      </c>
      <c r="AU183" s="255" t="s">
        <v>138</v>
      </c>
      <c r="AV183" s="15" t="s">
        <v>137</v>
      </c>
      <c r="AW183" s="15" t="s">
        <v>33</v>
      </c>
      <c r="AX183" s="15" t="s">
        <v>79</v>
      </c>
      <c r="AY183" s="255" t="s">
        <v>129</v>
      </c>
    </row>
    <row r="184" s="2" customFormat="1" ht="21.75" customHeight="1">
      <c r="A184" s="39"/>
      <c r="B184" s="40"/>
      <c r="C184" s="205" t="s">
        <v>210</v>
      </c>
      <c r="D184" s="205" t="s">
        <v>132</v>
      </c>
      <c r="E184" s="206" t="s">
        <v>211</v>
      </c>
      <c r="F184" s="207" t="s">
        <v>212</v>
      </c>
      <c r="G184" s="208" t="s">
        <v>213</v>
      </c>
      <c r="H184" s="209">
        <v>15</v>
      </c>
      <c r="I184" s="210"/>
      <c r="J184" s="211">
        <f>ROUND(I184*H184,2)</f>
        <v>0</v>
      </c>
      <c r="K184" s="207" t="s">
        <v>136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0.1575</v>
      </c>
      <c r="R184" s="214">
        <f>Q184*H184</f>
        <v>2.3624999999999998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137</v>
      </c>
      <c r="AT184" s="216" t="s">
        <v>132</v>
      </c>
      <c r="AU184" s="216" t="s">
        <v>138</v>
      </c>
      <c r="AY184" s="18" t="s">
        <v>129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138</v>
      </c>
      <c r="BK184" s="217">
        <f>ROUND(I184*H184,2)</f>
        <v>0</v>
      </c>
      <c r="BL184" s="18" t="s">
        <v>137</v>
      </c>
      <c r="BM184" s="216" t="s">
        <v>214</v>
      </c>
    </row>
    <row r="185" s="2" customFormat="1">
      <c r="A185" s="39"/>
      <c r="B185" s="40"/>
      <c r="C185" s="41"/>
      <c r="D185" s="218" t="s">
        <v>140</v>
      </c>
      <c r="E185" s="41"/>
      <c r="F185" s="219" t="s">
        <v>215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138</v>
      </c>
    </row>
    <row r="186" s="13" customFormat="1">
      <c r="A186" s="13"/>
      <c r="B186" s="223"/>
      <c r="C186" s="224"/>
      <c r="D186" s="225" t="s">
        <v>142</v>
      </c>
      <c r="E186" s="226" t="s">
        <v>19</v>
      </c>
      <c r="F186" s="227" t="s">
        <v>143</v>
      </c>
      <c r="G186" s="224"/>
      <c r="H186" s="226" t="s">
        <v>19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142</v>
      </c>
      <c r="AU186" s="233" t="s">
        <v>138</v>
      </c>
      <c r="AV186" s="13" t="s">
        <v>79</v>
      </c>
      <c r="AW186" s="13" t="s">
        <v>33</v>
      </c>
      <c r="AX186" s="13" t="s">
        <v>71</v>
      </c>
      <c r="AY186" s="233" t="s">
        <v>129</v>
      </c>
    </row>
    <row r="187" s="14" customFormat="1">
      <c r="A187" s="14"/>
      <c r="B187" s="234"/>
      <c r="C187" s="235"/>
      <c r="D187" s="225" t="s">
        <v>142</v>
      </c>
      <c r="E187" s="236" t="s">
        <v>19</v>
      </c>
      <c r="F187" s="237" t="s">
        <v>194</v>
      </c>
      <c r="G187" s="235"/>
      <c r="H187" s="238">
        <v>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142</v>
      </c>
      <c r="AU187" s="244" t="s">
        <v>138</v>
      </c>
      <c r="AV187" s="14" t="s">
        <v>138</v>
      </c>
      <c r="AW187" s="14" t="s">
        <v>33</v>
      </c>
      <c r="AX187" s="14" t="s">
        <v>71</v>
      </c>
      <c r="AY187" s="244" t="s">
        <v>129</v>
      </c>
    </row>
    <row r="188" s="13" customFormat="1">
      <c r="A188" s="13"/>
      <c r="B188" s="223"/>
      <c r="C188" s="224"/>
      <c r="D188" s="225" t="s">
        <v>142</v>
      </c>
      <c r="E188" s="226" t="s">
        <v>19</v>
      </c>
      <c r="F188" s="227" t="s">
        <v>158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142</v>
      </c>
      <c r="AU188" s="233" t="s">
        <v>138</v>
      </c>
      <c r="AV188" s="13" t="s">
        <v>79</v>
      </c>
      <c r="AW188" s="13" t="s">
        <v>33</v>
      </c>
      <c r="AX188" s="13" t="s">
        <v>71</v>
      </c>
      <c r="AY188" s="233" t="s">
        <v>129</v>
      </c>
    </row>
    <row r="189" s="14" customFormat="1">
      <c r="A189" s="14"/>
      <c r="B189" s="234"/>
      <c r="C189" s="235"/>
      <c r="D189" s="225" t="s">
        <v>142</v>
      </c>
      <c r="E189" s="236" t="s">
        <v>19</v>
      </c>
      <c r="F189" s="237" t="s">
        <v>159</v>
      </c>
      <c r="G189" s="235"/>
      <c r="H189" s="238">
        <v>6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142</v>
      </c>
      <c r="AU189" s="244" t="s">
        <v>138</v>
      </c>
      <c r="AV189" s="14" t="s">
        <v>138</v>
      </c>
      <c r="AW189" s="14" t="s">
        <v>33</v>
      </c>
      <c r="AX189" s="14" t="s">
        <v>71</v>
      </c>
      <c r="AY189" s="244" t="s">
        <v>129</v>
      </c>
    </row>
    <row r="190" s="15" customFormat="1">
      <c r="A190" s="15"/>
      <c r="B190" s="245"/>
      <c r="C190" s="246"/>
      <c r="D190" s="225" t="s">
        <v>142</v>
      </c>
      <c r="E190" s="247" t="s">
        <v>19</v>
      </c>
      <c r="F190" s="248" t="s">
        <v>149</v>
      </c>
      <c r="G190" s="246"/>
      <c r="H190" s="249">
        <v>15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142</v>
      </c>
      <c r="AU190" s="255" t="s">
        <v>138</v>
      </c>
      <c r="AV190" s="15" t="s">
        <v>137</v>
      </c>
      <c r="AW190" s="15" t="s">
        <v>33</v>
      </c>
      <c r="AX190" s="15" t="s">
        <v>79</v>
      </c>
      <c r="AY190" s="255" t="s">
        <v>129</v>
      </c>
    </row>
    <row r="191" s="2" customFormat="1" ht="24.15" customHeight="1">
      <c r="A191" s="39"/>
      <c r="B191" s="40"/>
      <c r="C191" s="205" t="s">
        <v>216</v>
      </c>
      <c r="D191" s="205" t="s">
        <v>132</v>
      </c>
      <c r="E191" s="206" t="s">
        <v>217</v>
      </c>
      <c r="F191" s="207" t="s">
        <v>218</v>
      </c>
      <c r="G191" s="208" t="s">
        <v>135</v>
      </c>
      <c r="H191" s="209">
        <v>478.41399999999999</v>
      </c>
      <c r="I191" s="210"/>
      <c r="J191" s="211">
        <f>ROUND(I191*H191,2)</f>
        <v>0</v>
      </c>
      <c r="K191" s="207" t="s">
        <v>136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137</v>
      </c>
      <c r="AT191" s="216" t="s">
        <v>132</v>
      </c>
      <c r="AU191" s="216" t="s">
        <v>138</v>
      </c>
      <c r="AY191" s="18" t="s">
        <v>129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138</v>
      </c>
      <c r="BK191" s="217">
        <f>ROUND(I191*H191,2)</f>
        <v>0</v>
      </c>
      <c r="BL191" s="18" t="s">
        <v>137</v>
      </c>
      <c r="BM191" s="216" t="s">
        <v>219</v>
      </c>
    </row>
    <row r="192" s="2" customFormat="1">
      <c r="A192" s="39"/>
      <c r="B192" s="40"/>
      <c r="C192" s="41"/>
      <c r="D192" s="218" t="s">
        <v>140</v>
      </c>
      <c r="E192" s="41"/>
      <c r="F192" s="219" t="s">
        <v>220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138</v>
      </c>
    </row>
    <row r="193" s="13" customFormat="1">
      <c r="A193" s="13"/>
      <c r="B193" s="223"/>
      <c r="C193" s="224"/>
      <c r="D193" s="225" t="s">
        <v>142</v>
      </c>
      <c r="E193" s="226" t="s">
        <v>19</v>
      </c>
      <c r="F193" s="227" t="s">
        <v>143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142</v>
      </c>
      <c r="AU193" s="233" t="s">
        <v>138</v>
      </c>
      <c r="AV193" s="13" t="s">
        <v>79</v>
      </c>
      <c r="AW193" s="13" t="s">
        <v>33</v>
      </c>
      <c r="AX193" s="13" t="s">
        <v>71</v>
      </c>
      <c r="AY193" s="233" t="s">
        <v>129</v>
      </c>
    </row>
    <row r="194" s="14" customFormat="1">
      <c r="A194" s="14"/>
      <c r="B194" s="234"/>
      <c r="C194" s="235"/>
      <c r="D194" s="225" t="s">
        <v>142</v>
      </c>
      <c r="E194" s="236" t="s">
        <v>19</v>
      </c>
      <c r="F194" s="237" t="s">
        <v>221</v>
      </c>
      <c r="G194" s="235"/>
      <c r="H194" s="238">
        <v>28.949000000000002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142</v>
      </c>
      <c r="AU194" s="244" t="s">
        <v>138</v>
      </c>
      <c r="AV194" s="14" t="s">
        <v>138</v>
      </c>
      <c r="AW194" s="14" t="s">
        <v>33</v>
      </c>
      <c r="AX194" s="14" t="s">
        <v>71</v>
      </c>
      <c r="AY194" s="244" t="s">
        <v>129</v>
      </c>
    </row>
    <row r="195" s="14" customFormat="1">
      <c r="A195" s="14"/>
      <c r="B195" s="234"/>
      <c r="C195" s="235"/>
      <c r="D195" s="225" t="s">
        <v>142</v>
      </c>
      <c r="E195" s="236" t="s">
        <v>19</v>
      </c>
      <c r="F195" s="237" t="s">
        <v>222</v>
      </c>
      <c r="G195" s="235"/>
      <c r="H195" s="238">
        <v>28.199000000000002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142</v>
      </c>
      <c r="AU195" s="244" t="s">
        <v>138</v>
      </c>
      <c r="AV195" s="14" t="s">
        <v>138</v>
      </c>
      <c r="AW195" s="14" t="s">
        <v>33</v>
      </c>
      <c r="AX195" s="14" t="s">
        <v>71</v>
      </c>
      <c r="AY195" s="244" t="s">
        <v>129</v>
      </c>
    </row>
    <row r="196" s="14" customFormat="1">
      <c r="A196" s="14"/>
      <c r="B196" s="234"/>
      <c r="C196" s="235"/>
      <c r="D196" s="225" t="s">
        <v>142</v>
      </c>
      <c r="E196" s="236" t="s">
        <v>19</v>
      </c>
      <c r="F196" s="237" t="s">
        <v>223</v>
      </c>
      <c r="G196" s="235"/>
      <c r="H196" s="238">
        <v>84.623999999999995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142</v>
      </c>
      <c r="AU196" s="244" t="s">
        <v>138</v>
      </c>
      <c r="AV196" s="14" t="s">
        <v>138</v>
      </c>
      <c r="AW196" s="14" t="s">
        <v>33</v>
      </c>
      <c r="AX196" s="14" t="s">
        <v>71</v>
      </c>
      <c r="AY196" s="244" t="s">
        <v>129</v>
      </c>
    </row>
    <row r="197" s="13" customFormat="1">
      <c r="A197" s="13"/>
      <c r="B197" s="223"/>
      <c r="C197" s="224"/>
      <c r="D197" s="225" t="s">
        <v>142</v>
      </c>
      <c r="E197" s="226" t="s">
        <v>19</v>
      </c>
      <c r="F197" s="227" t="s">
        <v>158</v>
      </c>
      <c r="G197" s="224"/>
      <c r="H197" s="226" t="s">
        <v>19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142</v>
      </c>
      <c r="AU197" s="233" t="s">
        <v>138</v>
      </c>
      <c r="AV197" s="13" t="s">
        <v>79</v>
      </c>
      <c r="AW197" s="13" t="s">
        <v>33</v>
      </c>
      <c r="AX197" s="13" t="s">
        <v>71</v>
      </c>
      <c r="AY197" s="233" t="s">
        <v>129</v>
      </c>
    </row>
    <row r="198" s="14" customFormat="1">
      <c r="A198" s="14"/>
      <c r="B198" s="234"/>
      <c r="C198" s="235"/>
      <c r="D198" s="225" t="s">
        <v>142</v>
      </c>
      <c r="E198" s="236" t="s">
        <v>19</v>
      </c>
      <c r="F198" s="237" t="s">
        <v>221</v>
      </c>
      <c r="G198" s="235"/>
      <c r="H198" s="238">
        <v>28.949000000000002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142</v>
      </c>
      <c r="AU198" s="244" t="s">
        <v>138</v>
      </c>
      <c r="AV198" s="14" t="s">
        <v>138</v>
      </c>
      <c r="AW198" s="14" t="s">
        <v>33</v>
      </c>
      <c r="AX198" s="14" t="s">
        <v>71</v>
      </c>
      <c r="AY198" s="244" t="s">
        <v>129</v>
      </c>
    </row>
    <row r="199" s="14" customFormat="1">
      <c r="A199" s="14"/>
      <c r="B199" s="234"/>
      <c r="C199" s="235"/>
      <c r="D199" s="225" t="s">
        <v>142</v>
      </c>
      <c r="E199" s="236" t="s">
        <v>19</v>
      </c>
      <c r="F199" s="237" t="s">
        <v>224</v>
      </c>
      <c r="G199" s="235"/>
      <c r="H199" s="238">
        <v>16.919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142</v>
      </c>
      <c r="AU199" s="244" t="s">
        <v>138</v>
      </c>
      <c r="AV199" s="14" t="s">
        <v>138</v>
      </c>
      <c r="AW199" s="14" t="s">
        <v>33</v>
      </c>
      <c r="AX199" s="14" t="s">
        <v>71</v>
      </c>
      <c r="AY199" s="244" t="s">
        <v>129</v>
      </c>
    </row>
    <row r="200" s="14" customFormat="1">
      <c r="A200" s="14"/>
      <c r="B200" s="234"/>
      <c r="C200" s="235"/>
      <c r="D200" s="225" t="s">
        <v>142</v>
      </c>
      <c r="E200" s="236" t="s">
        <v>19</v>
      </c>
      <c r="F200" s="237" t="s">
        <v>225</v>
      </c>
      <c r="G200" s="235"/>
      <c r="H200" s="238">
        <v>50.774000000000001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142</v>
      </c>
      <c r="AU200" s="244" t="s">
        <v>138</v>
      </c>
      <c r="AV200" s="14" t="s">
        <v>138</v>
      </c>
      <c r="AW200" s="14" t="s">
        <v>33</v>
      </c>
      <c r="AX200" s="14" t="s">
        <v>71</v>
      </c>
      <c r="AY200" s="244" t="s">
        <v>129</v>
      </c>
    </row>
    <row r="201" s="13" customFormat="1">
      <c r="A201" s="13"/>
      <c r="B201" s="223"/>
      <c r="C201" s="224"/>
      <c r="D201" s="225" t="s">
        <v>142</v>
      </c>
      <c r="E201" s="226" t="s">
        <v>19</v>
      </c>
      <c r="F201" s="227" t="s">
        <v>226</v>
      </c>
      <c r="G201" s="224"/>
      <c r="H201" s="226" t="s">
        <v>19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142</v>
      </c>
      <c r="AU201" s="233" t="s">
        <v>138</v>
      </c>
      <c r="AV201" s="13" t="s">
        <v>79</v>
      </c>
      <c r="AW201" s="13" t="s">
        <v>33</v>
      </c>
      <c r="AX201" s="13" t="s">
        <v>71</v>
      </c>
      <c r="AY201" s="233" t="s">
        <v>129</v>
      </c>
    </row>
    <row r="202" s="14" customFormat="1">
      <c r="A202" s="14"/>
      <c r="B202" s="234"/>
      <c r="C202" s="235"/>
      <c r="D202" s="225" t="s">
        <v>142</v>
      </c>
      <c r="E202" s="236" t="s">
        <v>19</v>
      </c>
      <c r="F202" s="237" t="s">
        <v>227</v>
      </c>
      <c r="G202" s="235"/>
      <c r="H202" s="238">
        <v>240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142</v>
      </c>
      <c r="AU202" s="244" t="s">
        <v>138</v>
      </c>
      <c r="AV202" s="14" t="s">
        <v>138</v>
      </c>
      <c r="AW202" s="14" t="s">
        <v>33</v>
      </c>
      <c r="AX202" s="14" t="s">
        <v>71</v>
      </c>
      <c r="AY202" s="244" t="s">
        <v>129</v>
      </c>
    </row>
    <row r="203" s="15" customFormat="1">
      <c r="A203" s="15"/>
      <c r="B203" s="245"/>
      <c r="C203" s="246"/>
      <c r="D203" s="225" t="s">
        <v>142</v>
      </c>
      <c r="E203" s="247" t="s">
        <v>19</v>
      </c>
      <c r="F203" s="248" t="s">
        <v>149</v>
      </c>
      <c r="G203" s="246"/>
      <c r="H203" s="249">
        <v>478.41399999999999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142</v>
      </c>
      <c r="AU203" s="255" t="s">
        <v>138</v>
      </c>
      <c r="AV203" s="15" t="s">
        <v>137</v>
      </c>
      <c r="AW203" s="15" t="s">
        <v>33</v>
      </c>
      <c r="AX203" s="15" t="s">
        <v>79</v>
      </c>
      <c r="AY203" s="255" t="s">
        <v>129</v>
      </c>
    </row>
    <row r="204" s="2" customFormat="1" ht="21.75" customHeight="1">
      <c r="A204" s="39"/>
      <c r="B204" s="40"/>
      <c r="C204" s="205" t="s">
        <v>228</v>
      </c>
      <c r="D204" s="205" t="s">
        <v>132</v>
      </c>
      <c r="E204" s="206" t="s">
        <v>229</v>
      </c>
      <c r="F204" s="207" t="s">
        <v>230</v>
      </c>
      <c r="G204" s="208" t="s">
        <v>135</v>
      </c>
      <c r="H204" s="209">
        <v>247.03999999999999</v>
      </c>
      <c r="I204" s="210"/>
      <c r="J204" s="211">
        <f>ROUND(I204*H204,2)</f>
        <v>0</v>
      </c>
      <c r="K204" s="207" t="s">
        <v>136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137</v>
      </c>
      <c r="AT204" s="216" t="s">
        <v>132</v>
      </c>
      <c r="AU204" s="216" t="s">
        <v>138</v>
      </c>
      <c r="AY204" s="18" t="s">
        <v>129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138</v>
      </c>
      <c r="BK204" s="217">
        <f>ROUND(I204*H204,2)</f>
        <v>0</v>
      </c>
      <c r="BL204" s="18" t="s">
        <v>137</v>
      </c>
      <c r="BM204" s="216" t="s">
        <v>231</v>
      </c>
    </row>
    <row r="205" s="2" customFormat="1">
      <c r="A205" s="39"/>
      <c r="B205" s="40"/>
      <c r="C205" s="41"/>
      <c r="D205" s="218" t="s">
        <v>140</v>
      </c>
      <c r="E205" s="41"/>
      <c r="F205" s="219" t="s">
        <v>232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140</v>
      </c>
      <c r="AU205" s="18" t="s">
        <v>138</v>
      </c>
    </row>
    <row r="206" s="14" customFormat="1">
      <c r="A206" s="14"/>
      <c r="B206" s="234"/>
      <c r="C206" s="235"/>
      <c r="D206" s="225" t="s">
        <v>142</v>
      </c>
      <c r="E206" s="236" t="s">
        <v>19</v>
      </c>
      <c r="F206" s="237" t="s">
        <v>233</v>
      </c>
      <c r="G206" s="235"/>
      <c r="H206" s="238">
        <v>247.03999999999999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142</v>
      </c>
      <c r="AU206" s="244" t="s">
        <v>138</v>
      </c>
      <c r="AV206" s="14" t="s">
        <v>138</v>
      </c>
      <c r="AW206" s="14" t="s">
        <v>33</v>
      </c>
      <c r="AX206" s="14" t="s">
        <v>79</v>
      </c>
      <c r="AY206" s="244" t="s">
        <v>129</v>
      </c>
    </row>
    <row r="207" s="2" customFormat="1" ht="21.75" customHeight="1">
      <c r="A207" s="39"/>
      <c r="B207" s="40"/>
      <c r="C207" s="205" t="s">
        <v>234</v>
      </c>
      <c r="D207" s="205" t="s">
        <v>132</v>
      </c>
      <c r="E207" s="206" t="s">
        <v>235</v>
      </c>
      <c r="F207" s="207" t="s">
        <v>236</v>
      </c>
      <c r="G207" s="208" t="s">
        <v>135</v>
      </c>
      <c r="H207" s="209">
        <v>45.186</v>
      </c>
      <c r="I207" s="210"/>
      <c r="J207" s="211">
        <f>ROUND(I207*H207,2)</f>
        <v>0</v>
      </c>
      <c r="K207" s="207" t="s">
        <v>136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0.105</v>
      </c>
      <c r="R207" s="214">
        <f>Q207*H207</f>
        <v>4.7445300000000001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137</v>
      </c>
      <c r="AT207" s="216" t="s">
        <v>132</v>
      </c>
      <c r="AU207" s="216" t="s">
        <v>138</v>
      </c>
      <c r="AY207" s="18" t="s">
        <v>129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138</v>
      </c>
      <c r="BK207" s="217">
        <f>ROUND(I207*H207,2)</f>
        <v>0</v>
      </c>
      <c r="BL207" s="18" t="s">
        <v>137</v>
      </c>
      <c r="BM207" s="216" t="s">
        <v>237</v>
      </c>
    </row>
    <row r="208" s="2" customFormat="1">
      <c r="A208" s="39"/>
      <c r="B208" s="40"/>
      <c r="C208" s="41"/>
      <c r="D208" s="218" t="s">
        <v>140</v>
      </c>
      <c r="E208" s="41"/>
      <c r="F208" s="219" t="s">
        <v>238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138</v>
      </c>
    </row>
    <row r="209" s="13" customFormat="1">
      <c r="A209" s="13"/>
      <c r="B209" s="223"/>
      <c r="C209" s="224"/>
      <c r="D209" s="225" t="s">
        <v>142</v>
      </c>
      <c r="E209" s="226" t="s">
        <v>19</v>
      </c>
      <c r="F209" s="227" t="s">
        <v>143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142</v>
      </c>
      <c r="AU209" s="233" t="s">
        <v>138</v>
      </c>
      <c r="AV209" s="13" t="s">
        <v>79</v>
      </c>
      <c r="AW209" s="13" t="s">
        <v>33</v>
      </c>
      <c r="AX209" s="13" t="s">
        <v>71</v>
      </c>
      <c r="AY209" s="233" t="s">
        <v>129</v>
      </c>
    </row>
    <row r="210" s="14" customFormat="1">
      <c r="A210" s="14"/>
      <c r="B210" s="234"/>
      <c r="C210" s="235"/>
      <c r="D210" s="225" t="s">
        <v>142</v>
      </c>
      <c r="E210" s="236" t="s">
        <v>19</v>
      </c>
      <c r="F210" s="237" t="s">
        <v>165</v>
      </c>
      <c r="G210" s="235"/>
      <c r="H210" s="238">
        <v>21.712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142</v>
      </c>
      <c r="AU210" s="244" t="s">
        <v>138</v>
      </c>
      <c r="AV210" s="14" t="s">
        <v>138</v>
      </c>
      <c r="AW210" s="14" t="s">
        <v>33</v>
      </c>
      <c r="AX210" s="14" t="s">
        <v>71</v>
      </c>
      <c r="AY210" s="244" t="s">
        <v>129</v>
      </c>
    </row>
    <row r="211" s="14" customFormat="1">
      <c r="A211" s="14"/>
      <c r="B211" s="234"/>
      <c r="C211" s="235"/>
      <c r="D211" s="225" t="s">
        <v>142</v>
      </c>
      <c r="E211" s="236" t="s">
        <v>19</v>
      </c>
      <c r="F211" s="237" t="s">
        <v>145</v>
      </c>
      <c r="G211" s="235"/>
      <c r="H211" s="238">
        <v>3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142</v>
      </c>
      <c r="AU211" s="244" t="s">
        <v>138</v>
      </c>
      <c r="AV211" s="14" t="s">
        <v>138</v>
      </c>
      <c r="AW211" s="14" t="s">
        <v>33</v>
      </c>
      <c r="AX211" s="14" t="s">
        <v>71</v>
      </c>
      <c r="AY211" s="244" t="s">
        <v>129</v>
      </c>
    </row>
    <row r="212" s="13" customFormat="1">
      <c r="A212" s="13"/>
      <c r="B212" s="223"/>
      <c r="C212" s="224"/>
      <c r="D212" s="225" t="s">
        <v>142</v>
      </c>
      <c r="E212" s="226" t="s">
        <v>19</v>
      </c>
      <c r="F212" s="227" t="s">
        <v>158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142</v>
      </c>
      <c r="AU212" s="233" t="s">
        <v>138</v>
      </c>
      <c r="AV212" s="13" t="s">
        <v>79</v>
      </c>
      <c r="AW212" s="13" t="s">
        <v>33</v>
      </c>
      <c r="AX212" s="13" t="s">
        <v>71</v>
      </c>
      <c r="AY212" s="233" t="s">
        <v>129</v>
      </c>
    </row>
    <row r="213" s="14" customFormat="1">
      <c r="A213" s="14"/>
      <c r="B213" s="234"/>
      <c r="C213" s="235"/>
      <c r="D213" s="225" t="s">
        <v>142</v>
      </c>
      <c r="E213" s="236" t="s">
        <v>19</v>
      </c>
      <c r="F213" s="237" t="s">
        <v>166</v>
      </c>
      <c r="G213" s="235"/>
      <c r="H213" s="238">
        <v>14.474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142</v>
      </c>
      <c r="AU213" s="244" t="s">
        <v>138</v>
      </c>
      <c r="AV213" s="14" t="s">
        <v>138</v>
      </c>
      <c r="AW213" s="14" t="s">
        <v>33</v>
      </c>
      <c r="AX213" s="14" t="s">
        <v>71</v>
      </c>
      <c r="AY213" s="244" t="s">
        <v>129</v>
      </c>
    </row>
    <row r="214" s="14" customFormat="1">
      <c r="A214" s="14"/>
      <c r="B214" s="234"/>
      <c r="C214" s="235"/>
      <c r="D214" s="225" t="s">
        <v>142</v>
      </c>
      <c r="E214" s="236" t="s">
        <v>19</v>
      </c>
      <c r="F214" s="237" t="s">
        <v>148</v>
      </c>
      <c r="G214" s="235"/>
      <c r="H214" s="238">
        <v>6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142</v>
      </c>
      <c r="AU214" s="244" t="s">
        <v>138</v>
      </c>
      <c r="AV214" s="14" t="s">
        <v>138</v>
      </c>
      <c r="AW214" s="14" t="s">
        <v>33</v>
      </c>
      <c r="AX214" s="14" t="s">
        <v>71</v>
      </c>
      <c r="AY214" s="244" t="s">
        <v>129</v>
      </c>
    </row>
    <row r="215" s="15" customFormat="1">
      <c r="A215" s="15"/>
      <c r="B215" s="245"/>
      <c r="C215" s="246"/>
      <c r="D215" s="225" t="s">
        <v>142</v>
      </c>
      <c r="E215" s="247" t="s">
        <v>19</v>
      </c>
      <c r="F215" s="248" t="s">
        <v>149</v>
      </c>
      <c r="G215" s="246"/>
      <c r="H215" s="249">
        <v>45.186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142</v>
      </c>
      <c r="AU215" s="255" t="s">
        <v>138</v>
      </c>
      <c r="AV215" s="15" t="s">
        <v>137</v>
      </c>
      <c r="AW215" s="15" t="s">
        <v>33</v>
      </c>
      <c r="AX215" s="15" t="s">
        <v>79</v>
      </c>
      <c r="AY215" s="255" t="s">
        <v>129</v>
      </c>
    </row>
    <row r="216" s="2" customFormat="1" ht="24.15" customHeight="1">
      <c r="A216" s="39"/>
      <c r="B216" s="40"/>
      <c r="C216" s="205" t="s">
        <v>8</v>
      </c>
      <c r="D216" s="205" t="s">
        <v>132</v>
      </c>
      <c r="E216" s="206" t="s">
        <v>239</v>
      </c>
      <c r="F216" s="207" t="s">
        <v>240</v>
      </c>
      <c r="G216" s="208" t="s">
        <v>213</v>
      </c>
      <c r="H216" s="209">
        <v>15</v>
      </c>
      <c r="I216" s="210"/>
      <c r="J216" s="211">
        <f>ROUND(I216*H216,2)</f>
        <v>0</v>
      </c>
      <c r="K216" s="207" t="s">
        <v>241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0.016979999999999999</v>
      </c>
      <c r="R216" s="214">
        <f>Q216*H216</f>
        <v>0.25469999999999998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137</v>
      </c>
      <c r="AT216" s="216" t="s">
        <v>132</v>
      </c>
      <c r="AU216" s="216" t="s">
        <v>138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138</v>
      </c>
      <c r="BK216" s="217">
        <f>ROUND(I216*H216,2)</f>
        <v>0</v>
      </c>
      <c r="BL216" s="18" t="s">
        <v>137</v>
      </c>
      <c r="BM216" s="216" t="s">
        <v>242</v>
      </c>
    </row>
    <row r="217" s="13" customFormat="1">
      <c r="A217" s="13"/>
      <c r="B217" s="223"/>
      <c r="C217" s="224"/>
      <c r="D217" s="225" t="s">
        <v>142</v>
      </c>
      <c r="E217" s="226" t="s">
        <v>19</v>
      </c>
      <c r="F217" s="227" t="s">
        <v>143</v>
      </c>
      <c r="G217" s="224"/>
      <c r="H217" s="226" t="s">
        <v>19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142</v>
      </c>
      <c r="AU217" s="233" t="s">
        <v>138</v>
      </c>
      <c r="AV217" s="13" t="s">
        <v>79</v>
      </c>
      <c r="AW217" s="13" t="s">
        <v>33</v>
      </c>
      <c r="AX217" s="13" t="s">
        <v>71</v>
      </c>
      <c r="AY217" s="233" t="s">
        <v>129</v>
      </c>
    </row>
    <row r="218" s="14" customFormat="1">
      <c r="A218" s="14"/>
      <c r="B218" s="234"/>
      <c r="C218" s="235"/>
      <c r="D218" s="225" t="s">
        <v>142</v>
      </c>
      <c r="E218" s="236" t="s">
        <v>19</v>
      </c>
      <c r="F218" s="237" t="s">
        <v>194</v>
      </c>
      <c r="G218" s="235"/>
      <c r="H218" s="238">
        <v>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142</v>
      </c>
      <c r="AU218" s="244" t="s">
        <v>138</v>
      </c>
      <c r="AV218" s="14" t="s">
        <v>138</v>
      </c>
      <c r="AW218" s="14" t="s">
        <v>33</v>
      </c>
      <c r="AX218" s="14" t="s">
        <v>71</v>
      </c>
      <c r="AY218" s="244" t="s">
        <v>129</v>
      </c>
    </row>
    <row r="219" s="13" customFormat="1">
      <c r="A219" s="13"/>
      <c r="B219" s="223"/>
      <c r="C219" s="224"/>
      <c r="D219" s="225" t="s">
        <v>142</v>
      </c>
      <c r="E219" s="226" t="s">
        <v>19</v>
      </c>
      <c r="F219" s="227" t="s">
        <v>158</v>
      </c>
      <c r="G219" s="224"/>
      <c r="H219" s="226" t="s">
        <v>19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142</v>
      </c>
      <c r="AU219" s="233" t="s">
        <v>138</v>
      </c>
      <c r="AV219" s="13" t="s">
        <v>79</v>
      </c>
      <c r="AW219" s="13" t="s">
        <v>33</v>
      </c>
      <c r="AX219" s="13" t="s">
        <v>71</v>
      </c>
      <c r="AY219" s="233" t="s">
        <v>129</v>
      </c>
    </row>
    <row r="220" s="14" customFormat="1">
      <c r="A220" s="14"/>
      <c r="B220" s="234"/>
      <c r="C220" s="235"/>
      <c r="D220" s="225" t="s">
        <v>142</v>
      </c>
      <c r="E220" s="236" t="s">
        <v>19</v>
      </c>
      <c r="F220" s="237" t="s">
        <v>159</v>
      </c>
      <c r="G220" s="235"/>
      <c r="H220" s="238">
        <v>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142</v>
      </c>
      <c r="AU220" s="244" t="s">
        <v>138</v>
      </c>
      <c r="AV220" s="14" t="s">
        <v>138</v>
      </c>
      <c r="AW220" s="14" t="s">
        <v>33</v>
      </c>
      <c r="AX220" s="14" t="s">
        <v>71</v>
      </c>
      <c r="AY220" s="244" t="s">
        <v>129</v>
      </c>
    </row>
    <row r="221" s="15" customFormat="1">
      <c r="A221" s="15"/>
      <c r="B221" s="245"/>
      <c r="C221" s="246"/>
      <c r="D221" s="225" t="s">
        <v>142</v>
      </c>
      <c r="E221" s="247" t="s">
        <v>19</v>
      </c>
      <c r="F221" s="248" t="s">
        <v>149</v>
      </c>
      <c r="G221" s="246"/>
      <c r="H221" s="249">
        <v>15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142</v>
      </c>
      <c r="AU221" s="255" t="s">
        <v>138</v>
      </c>
      <c r="AV221" s="15" t="s">
        <v>137</v>
      </c>
      <c r="AW221" s="15" t="s">
        <v>33</v>
      </c>
      <c r="AX221" s="15" t="s">
        <v>79</v>
      </c>
      <c r="AY221" s="255" t="s">
        <v>129</v>
      </c>
    </row>
    <row r="222" s="2" customFormat="1" ht="16.5" customHeight="1">
      <c r="A222" s="39"/>
      <c r="B222" s="40"/>
      <c r="C222" s="256" t="s">
        <v>243</v>
      </c>
      <c r="D222" s="256" t="s">
        <v>244</v>
      </c>
      <c r="E222" s="257" t="s">
        <v>245</v>
      </c>
      <c r="F222" s="258" t="s">
        <v>246</v>
      </c>
      <c r="G222" s="259" t="s">
        <v>213</v>
      </c>
      <c r="H222" s="260">
        <v>15</v>
      </c>
      <c r="I222" s="261"/>
      <c r="J222" s="262">
        <f>ROUND(I222*H222,2)</f>
        <v>0</v>
      </c>
      <c r="K222" s="258" t="s">
        <v>136</v>
      </c>
      <c r="L222" s="263"/>
      <c r="M222" s="264" t="s">
        <v>19</v>
      </c>
      <c r="N222" s="265" t="s">
        <v>43</v>
      </c>
      <c r="O222" s="85"/>
      <c r="P222" s="214">
        <f>O222*H222</f>
        <v>0</v>
      </c>
      <c r="Q222" s="214">
        <v>0.01201</v>
      </c>
      <c r="R222" s="214">
        <f>Q222*H222</f>
        <v>0.18015000000000001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189</v>
      </c>
      <c r="AT222" s="216" t="s">
        <v>244</v>
      </c>
      <c r="AU222" s="216" t="s">
        <v>138</v>
      </c>
      <c r="AY222" s="18" t="s">
        <v>129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138</v>
      </c>
      <c r="BK222" s="217">
        <f>ROUND(I222*H222,2)</f>
        <v>0</v>
      </c>
      <c r="BL222" s="18" t="s">
        <v>137</v>
      </c>
      <c r="BM222" s="216" t="s">
        <v>247</v>
      </c>
    </row>
    <row r="223" s="2" customFormat="1">
      <c r="A223" s="39"/>
      <c r="B223" s="40"/>
      <c r="C223" s="41"/>
      <c r="D223" s="218" t="s">
        <v>140</v>
      </c>
      <c r="E223" s="41"/>
      <c r="F223" s="219" t="s">
        <v>248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140</v>
      </c>
      <c r="AU223" s="18" t="s">
        <v>138</v>
      </c>
    </row>
    <row r="224" s="12" customFormat="1" ht="22.8" customHeight="1">
      <c r="A224" s="12"/>
      <c r="B224" s="189"/>
      <c r="C224" s="190"/>
      <c r="D224" s="191" t="s">
        <v>70</v>
      </c>
      <c r="E224" s="203" t="s">
        <v>194</v>
      </c>
      <c r="F224" s="203" t="s">
        <v>249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SUM(P225:P308)</f>
        <v>0</v>
      </c>
      <c r="Q224" s="197"/>
      <c r="R224" s="198">
        <f>SUM(R225:R308)</f>
        <v>0.034643479999999997</v>
      </c>
      <c r="S224" s="197"/>
      <c r="T224" s="199">
        <f>SUM(T225:T308)</f>
        <v>39.938310000000001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79</v>
      </c>
      <c r="AT224" s="201" t="s">
        <v>70</v>
      </c>
      <c r="AU224" s="201" t="s">
        <v>79</v>
      </c>
      <c r="AY224" s="200" t="s">
        <v>129</v>
      </c>
      <c r="BK224" s="202">
        <f>SUM(BK225:BK308)</f>
        <v>0</v>
      </c>
    </row>
    <row r="225" s="2" customFormat="1" ht="24.15" customHeight="1">
      <c r="A225" s="39"/>
      <c r="B225" s="40"/>
      <c r="C225" s="205" t="s">
        <v>250</v>
      </c>
      <c r="D225" s="205" t="s">
        <v>132</v>
      </c>
      <c r="E225" s="206" t="s">
        <v>251</v>
      </c>
      <c r="F225" s="207" t="s">
        <v>252</v>
      </c>
      <c r="G225" s="208" t="s">
        <v>135</v>
      </c>
      <c r="H225" s="209">
        <v>119.28400000000001</v>
      </c>
      <c r="I225" s="210"/>
      <c r="J225" s="211">
        <f>ROUND(I225*H225,2)</f>
        <v>0</v>
      </c>
      <c r="K225" s="207" t="s">
        <v>136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0.00012999999999999999</v>
      </c>
      <c r="R225" s="214">
        <f>Q225*H225</f>
        <v>0.015506919999999999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137</v>
      </c>
      <c r="AT225" s="216" t="s">
        <v>132</v>
      </c>
      <c r="AU225" s="216" t="s">
        <v>138</v>
      </c>
      <c r="AY225" s="18" t="s">
        <v>129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138</v>
      </c>
      <c r="BK225" s="217">
        <f>ROUND(I225*H225,2)</f>
        <v>0</v>
      </c>
      <c r="BL225" s="18" t="s">
        <v>137</v>
      </c>
      <c r="BM225" s="216" t="s">
        <v>253</v>
      </c>
    </row>
    <row r="226" s="2" customFormat="1">
      <c r="A226" s="39"/>
      <c r="B226" s="40"/>
      <c r="C226" s="41"/>
      <c r="D226" s="218" t="s">
        <v>140</v>
      </c>
      <c r="E226" s="41"/>
      <c r="F226" s="219" t="s">
        <v>254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140</v>
      </c>
      <c r="AU226" s="18" t="s">
        <v>138</v>
      </c>
    </row>
    <row r="227" s="13" customFormat="1">
      <c r="A227" s="13"/>
      <c r="B227" s="223"/>
      <c r="C227" s="224"/>
      <c r="D227" s="225" t="s">
        <v>142</v>
      </c>
      <c r="E227" s="226" t="s">
        <v>19</v>
      </c>
      <c r="F227" s="227" t="s">
        <v>143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142</v>
      </c>
      <c r="AU227" s="233" t="s">
        <v>138</v>
      </c>
      <c r="AV227" s="13" t="s">
        <v>79</v>
      </c>
      <c r="AW227" s="13" t="s">
        <v>33</v>
      </c>
      <c r="AX227" s="13" t="s">
        <v>71</v>
      </c>
      <c r="AY227" s="233" t="s">
        <v>129</v>
      </c>
    </row>
    <row r="228" s="14" customFormat="1">
      <c r="A228" s="14"/>
      <c r="B228" s="234"/>
      <c r="C228" s="235"/>
      <c r="D228" s="225" t="s">
        <v>142</v>
      </c>
      <c r="E228" s="236" t="s">
        <v>19</v>
      </c>
      <c r="F228" s="237" t="s">
        <v>165</v>
      </c>
      <c r="G228" s="235"/>
      <c r="H228" s="238">
        <v>21.712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142</v>
      </c>
      <c r="AU228" s="244" t="s">
        <v>138</v>
      </c>
      <c r="AV228" s="14" t="s">
        <v>138</v>
      </c>
      <c r="AW228" s="14" t="s">
        <v>33</v>
      </c>
      <c r="AX228" s="14" t="s">
        <v>71</v>
      </c>
      <c r="AY228" s="244" t="s">
        <v>129</v>
      </c>
    </row>
    <row r="229" s="14" customFormat="1">
      <c r="A229" s="14"/>
      <c r="B229" s="234"/>
      <c r="C229" s="235"/>
      <c r="D229" s="225" t="s">
        <v>142</v>
      </c>
      <c r="E229" s="236" t="s">
        <v>19</v>
      </c>
      <c r="F229" s="237" t="s">
        <v>255</v>
      </c>
      <c r="G229" s="235"/>
      <c r="H229" s="238">
        <v>25.379000000000001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142</v>
      </c>
      <c r="AU229" s="244" t="s">
        <v>138</v>
      </c>
      <c r="AV229" s="14" t="s">
        <v>138</v>
      </c>
      <c r="AW229" s="14" t="s">
        <v>33</v>
      </c>
      <c r="AX229" s="14" t="s">
        <v>71</v>
      </c>
      <c r="AY229" s="244" t="s">
        <v>129</v>
      </c>
    </row>
    <row r="230" s="14" customFormat="1">
      <c r="A230" s="14"/>
      <c r="B230" s="234"/>
      <c r="C230" s="235"/>
      <c r="D230" s="225" t="s">
        <v>142</v>
      </c>
      <c r="E230" s="236" t="s">
        <v>19</v>
      </c>
      <c r="F230" s="237" t="s">
        <v>256</v>
      </c>
      <c r="G230" s="235"/>
      <c r="H230" s="238">
        <v>24.48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142</v>
      </c>
      <c r="AU230" s="244" t="s">
        <v>138</v>
      </c>
      <c r="AV230" s="14" t="s">
        <v>138</v>
      </c>
      <c r="AW230" s="14" t="s">
        <v>33</v>
      </c>
      <c r="AX230" s="14" t="s">
        <v>71</v>
      </c>
      <c r="AY230" s="244" t="s">
        <v>129</v>
      </c>
    </row>
    <row r="231" s="13" customFormat="1">
      <c r="A231" s="13"/>
      <c r="B231" s="223"/>
      <c r="C231" s="224"/>
      <c r="D231" s="225" t="s">
        <v>142</v>
      </c>
      <c r="E231" s="226" t="s">
        <v>19</v>
      </c>
      <c r="F231" s="227" t="s">
        <v>158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142</v>
      </c>
      <c r="AU231" s="233" t="s">
        <v>138</v>
      </c>
      <c r="AV231" s="13" t="s">
        <v>79</v>
      </c>
      <c r="AW231" s="13" t="s">
        <v>33</v>
      </c>
      <c r="AX231" s="13" t="s">
        <v>71</v>
      </c>
      <c r="AY231" s="233" t="s">
        <v>129</v>
      </c>
    </row>
    <row r="232" s="14" customFormat="1">
      <c r="A232" s="14"/>
      <c r="B232" s="234"/>
      <c r="C232" s="235"/>
      <c r="D232" s="225" t="s">
        <v>142</v>
      </c>
      <c r="E232" s="236" t="s">
        <v>19</v>
      </c>
      <c r="F232" s="237" t="s">
        <v>166</v>
      </c>
      <c r="G232" s="235"/>
      <c r="H232" s="238">
        <v>14.474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142</v>
      </c>
      <c r="AU232" s="244" t="s">
        <v>138</v>
      </c>
      <c r="AV232" s="14" t="s">
        <v>138</v>
      </c>
      <c r="AW232" s="14" t="s">
        <v>33</v>
      </c>
      <c r="AX232" s="14" t="s">
        <v>71</v>
      </c>
      <c r="AY232" s="244" t="s">
        <v>129</v>
      </c>
    </row>
    <row r="233" s="14" customFormat="1">
      <c r="A233" s="14"/>
      <c r="B233" s="234"/>
      <c r="C233" s="235"/>
      <c r="D233" s="225" t="s">
        <v>142</v>
      </c>
      <c r="E233" s="236" t="s">
        <v>19</v>
      </c>
      <c r="F233" s="237" t="s">
        <v>224</v>
      </c>
      <c r="G233" s="235"/>
      <c r="H233" s="238">
        <v>16.919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142</v>
      </c>
      <c r="AU233" s="244" t="s">
        <v>138</v>
      </c>
      <c r="AV233" s="14" t="s">
        <v>138</v>
      </c>
      <c r="AW233" s="14" t="s">
        <v>33</v>
      </c>
      <c r="AX233" s="14" t="s">
        <v>71</v>
      </c>
      <c r="AY233" s="244" t="s">
        <v>129</v>
      </c>
    </row>
    <row r="234" s="14" customFormat="1">
      <c r="A234" s="14"/>
      <c r="B234" s="234"/>
      <c r="C234" s="235"/>
      <c r="D234" s="225" t="s">
        <v>142</v>
      </c>
      <c r="E234" s="236" t="s">
        <v>19</v>
      </c>
      <c r="F234" s="237" t="s">
        <v>257</v>
      </c>
      <c r="G234" s="235"/>
      <c r="H234" s="238">
        <v>16.32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142</v>
      </c>
      <c r="AU234" s="244" t="s">
        <v>138</v>
      </c>
      <c r="AV234" s="14" t="s">
        <v>138</v>
      </c>
      <c r="AW234" s="14" t="s">
        <v>33</v>
      </c>
      <c r="AX234" s="14" t="s">
        <v>71</v>
      </c>
      <c r="AY234" s="244" t="s">
        <v>129</v>
      </c>
    </row>
    <row r="235" s="15" customFormat="1">
      <c r="A235" s="15"/>
      <c r="B235" s="245"/>
      <c r="C235" s="246"/>
      <c r="D235" s="225" t="s">
        <v>142</v>
      </c>
      <c r="E235" s="247" t="s">
        <v>19</v>
      </c>
      <c r="F235" s="248" t="s">
        <v>149</v>
      </c>
      <c r="G235" s="246"/>
      <c r="H235" s="249">
        <v>119.28399999999999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5" t="s">
        <v>142</v>
      </c>
      <c r="AU235" s="255" t="s">
        <v>138</v>
      </c>
      <c r="AV235" s="15" t="s">
        <v>137</v>
      </c>
      <c r="AW235" s="15" t="s">
        <v>33</v>
      </c>
      <c r="AX235" s="15" t="s">
        <v>79</v>
      </c>
      <c r="AY235" s="255" t="s">
        <v>129</v>
      </c>
    </row>
    <row r="236" s="2" customFormat="1" ht="24.15" customHeight="1">
      <c r="A236" s="39"/>
      <c r="B236" s="40"/>
      <c r="C236" s="205" t="s">
        <v>258</v>
      </c>
      <c r="D236" s="205" t="s">
        <v>132</v>
      </c>
      <c r="E236" s="206" t="s">
        <v>259</v>
      </c>
      <c r="F236" s="207" t="s">
        <v>260</v>
      </c>
      <c r="G236" s="208" t="s">
        <v>135</v>
      </c>
      <c r="H236" s="209">
        <v>478.41399999999999</v>
      </c>
      <c r="I236" s="210"/>
      <c r="J236" s="211">
        <f>ROUND(I236*H236,2)</f>
        <v>0</v>
      </c>
      <c r="K236" s="207" t="s">
        <v>136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4.0000000000000003E-05</v>
      </c>
      <c r="R236" s="214">
        <f>Q236*H236</f>
        <v>0.01913656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137</v>
      </c>
      <c r="AT236" s="216" t="s">
        <v>132</v>
      </c>
      <c r="AU236" s="216" t="s">
        <v>138</v>
      </c>
      <c r="AY236" s="18" t="s">
        <v>129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138</v>
      </c>
      <c r="BK236" s="217">
        <f>ROUND(I236*H236,2)</f>
        <v>0</v>
      </c>
      <c r="BL236" s="18" t="s">
        <v>137</v>
      </c>
      <c r="BM236" s="216" t="s">
        <v>261</v>
      </c>
    </row>
    <row r="237" s="2" customFormat="1">
      <c r="A237" s="39"/>
      <c r="B237" s="40"/>
      <c r="C237" s="41"/>
      <c r="D237" s="218" t="s">
        <v>140</v>
      </c>
      <c r="E237" s="41"/>
      <c r="F237" s="219" t="s">
        <v>262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140</v>
      </c>
      <c r="AU237" s="18" t="s">
        <v>138</v>
      </c>
    </row>
    <row r="238" s="13" customFormat="1">
      <c r="A238" s="13"/>
      <c r="B238" s="223"/>
      <c r="C238" s="224"/>
      <c r="D238" s="225" t="s">
        <v>142</v>
      </c>
      <c r="E238" s="226" t="s">
        <v>19</v>
      </c>
      <c r="F238" s="227" t="s">
        <v>143</v>
      </c>
      <c r="G238" s="224"/>
      <c r="H238" s="226" t="s">
        <v>19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142</v>
      </c>
      <c r="AU238" s="233" t="s">
        <v>138</v>
      </c>
      <c r="AV238" s="13" t="s">
        <v>79</v>
      </c>
      <c r="AW238" s="13" t="s">
        <v>33</v>
      </c>
      <c r="AX238" s="13" t="s">
        <v>71</v>
      </c>
      <c r="AY238" s="233" t="s">
        <v>129</v>
      </c>
    </row>
    <row r="239" s="14" customFormat="1">
      <c r="A239" s="14"/>
      <c r="B239" s="234"/>
      <c r="C239" s="235"/>
      <c r="D239" s="225" t="s">
        <v>142</v>
      </c>
      <c r="E239" s="236" t="s">
        <v>19</v>
      </c>
      <c r="F239" s="237" t="s">
        <v>221</v>
      </c>
      <c r="G239" s="235"/>
      <c r="H239" s="238">
        <v>28.949000000000002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142</v>
      </c>
      <c r="AU239" s="244" t="s">
        <v>138</v>
      </c>
      <c r="AV239" s="14" t="s">
        <v>138</v>
      </c>
      <c r="AW239" s="14" t="s">
        <v>33</v>
      </c>
      <c r="AX239" s="14" t="s">
        <v>71</v>
      </c>
      <c r="AY239" s="244" t="s">
        <v>129</v>
      </c>
    </row>
    <row r="240" s="14" customFormat="1">
      <c r="A240" s="14"/>
      <c r="B240" s="234"/>
      <c r="C240" s="235"/>
      <c r="D240" s="225" t="s">
        <v>142</v>
      </c>
      <c r="E240" s="236" t="s">
        <v>19</v>
      </c>
      <c r="F240" s="237" t="s">
        <v>222</v>
      </c>
      <c r="G240" s="235"/>
      <c r="H240" s="238">
        <v>28.199000000000002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142</v>
      </c>
      <c r="AU240" s="244" t="s">
        <v>138</v>
      </c>
      <c r="AV240" s="14" t="s">
        <v>138</v>
      </c>
      <c r="AW240" s="14" t="s">
        <v>33</v>
      </c>
      <c r="AX240" s="14" t="s">
        <v>71</v>
      </c>
      <c r="AY240" s="244" t="s">
        <v>129</v>
      </c>
    </row>
    <row r="241" s="14" customFormat="1">
      <c r="A241" s="14"/>
      <c r="B241" s="234"/>
      <c r="C241" s="235"/>
      <c r="D241" s="225" t="s">
        <v>142</v>
      </c>
      <c r="E241" s="236" t="s">
        <v>19</v>
      </c>
      <c r="F241" s="237" t="s">
        <v>223</v>
      </c>
      <c r="G241" s="235"/>
      <c r="H241" s="238">
        <v>84.623999999999995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142</v>
      </c>
      <c r="AU241" s="244" t="s">
        <v>138</v>
      </c>
      <c r="AV241" s="14" t="s">
        <v>138</v>
      </c>
      <c r="AW241" s="14" t="s">
        <v>33</v>
      </c>
      <c r="AX241" s="14" t="s">
        <v>71</v>
      </c>
      <c r="AY241" s="244" t="s">
        <v>129</v>
      </c>
    </row>
    <row r="242" s="13" customFormat="1">
      <c r="A242" s="13"/>
      <c r="B242" s="223"/>
      <c r="C242" s="224"/>
      <c r="D242" s="225" t="s">
        <v>142</v>
      </c>
      <c r="E242" s="226" t="s">
        <v>19</v>
      </c>
      <c r="F242" s="227" t="s">
        <v>158</v>
      </c>
      <c r="G242" s="224"/>
      <c r="H242" s="226" t="s">
        <v>19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142</v>
      </c>
      <c r="AU242" s="233" t="s">
        <v>138</v>
      </c>
      <c r="AV242" s="13" t="s">
        <v>79</v>
      </c>
      <c r="AW242" s="13" t="s">
        <v>33</v>
      </c>
      <c r="AX242" s="13" t="s">
        <v>71</v>
      </c>
      <c r="AY242" s="233" t="s">
        <v>129</v>
      </c>
    </row>
    <row r="243" s="14" customFormat="1">
      <c r="A243" s="14"/>
      <c r="B243" s="234"/>
      <c r="C243" s="235"/>
      <c r="D243" s="225" t="s">
        <v>142</v>
      </c>
      <c r="E243" s="236" t="s">
        <v>19</v>
      </c>
      <c r="F243" s="237" t="s">
        <v>221</v>
      </c>
      <c r="G243" s="235"/>
      <c r="H243" s="238">
        <v>28.949000000000002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142</v>
      </c>
      <c r="AU243" s="244" t="s">
        <v>138</v>
      </c>
      <c r="AV243" s="14" t="s">
        <v>138</v>
      </c>
      <c r="AW243" s="14" t="s">
        <v>33</v>
      </c>
      <c r="AX243" s="14" t="s">
        <v>71</v>
      </c>
      <c r="AY243" s="244" t="s">
        <v>129</v>
      </c>
    </row>
    <row r="244" s="14" customFormat="1">
      <c r="A244" s="14"/>
      <c r="B244" s="234"/>
      <c r="C244" s="235"/>
      <c r="D244" s="225" t="s">
        <v>142</v>
      </c>
      <c r="E244" s="236" t="s">
        <v>19</v>
      </c>
      <c r="F244" s="237" t="s">
        <v>224</v>
      </c>
      <c r="G244" s="235"/>
      <c r="H244" s="238">
        <v>16.919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142</v>
      </c>
      <c r="AU244" s="244" t="s">
        <v>138</v>
      </c>
      <c r="AV244" s="14" t="s">
        <v>138</v>
      </c>
      <c r="AW244" s="14" t="s">
        <v>33</v>
      </c>
      <c r="AX244" s="14" t="s">
        <v>71</v>
      </c>
      <c r="AY244" s="244" t="s">
        <v>129</v>
      </c>
    </row>
    <row r="245" s="14" customFormat="1">
      <c r="A245" s="14"/>
      <c r="B245" s="234"/>
      <c r="C245" s="235"/>
      <c r="D245" s="225" t="s">
        <v>142</v>
      </c>
      <c r="E245" s="236" t="s">
        <v>19</v>
      </c>
      <c r="F245" s="237" t="s">
        <v>225</v>
      </c>
      <c r="G245" s="235"/>
      <c r="H245" s="238">
        <v>50.774000000000001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142</v>
      </c>
      <c r="AU245" s="244" t="s">
        <v>138</v>
      </c>
      <c r="AV245" s="14" t="s">
        <v>138</v>
      </c>
      <c r="AW245" s="14" t="s">
        <v>33</v>
      </c>
      <c r="AX245" s="14" t="s">
        <v>71</v>
      </c>
      <c r="AY245" s="244" t="s">
        <v>129</v>
      </c>
    </row>
    <row r="246" s="13" customFormat="1">
      <c r="A246" s="13"/>
      <c r="B246" s="223"/>
      <c r="C246" s="224"/>
      <c r="D246" s="225" t="s">
        <v>142</v>
      </c>
      <c r="E246" s="226" t="s">
        <v>19</v>
      </c>
      <c r="F246" s="227" t="s">
        <v>226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142</v>
      </c>
      <c r="AU246" s="233" t="s">
        <v>138</v>
      </c>
      <c r="AV246" s="13" t="s">
        <v>79</v>
      </c>
      <c r="AW246" s="13" t="s">
        <v>33</v>
      </c>
      <c r="AX246" s="13" t="s">
        <v>71</v>
      </c>
      <c r="AY246" s="233" t="s">
        <v>129</v>
      </c>
    </row>
    <row r="247" s="14" customFormat="1">
      <c r="A247" s="14"/>
      <c r="B247" s="234"/>
      <c r="C247" s="235"/>
      <c r="D247" s="225" t="s">
        <v>142</v>
      </c>
      <c r="E247" s="236" t="s">
        <v>19</v>
      </c>
      <c r="F247" s="237" t="s">
        <v>227</v>
      </c>
      <c r="G247" s="235"/>
      <c r="H247" s="238">
        <v>240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142</v>
      </c>
      <c r="AU247" s="244" t="s">
        <v>138</v>
      </c>
      <c r="AV247" s="14" t="s">
        <v>138</v>
      </c>
      <c r="AW247" s="14" t="s">
        <v>33</v>
      </c>
      <c r="AX247" s="14" t="s">
        <v>71</v>
      </c>
      <c r="AY247" s="244" t="s">
        <v>129</v>
      </c>
    </row>
    <row r="248" s="15" customFormat="1">
      <c r="A248" s="15"/>
      <c r="B248" s="245"/>
      <c r="C248" s="246"/>
      <c r="D248" s="225" t="s">
        <v>142</v>
      </c>
      <c r="E248" s="247" t="s">
        <v>19</v>
      </c>
      <c r="F248" s="248" t="s">
        <v>149</v>
      </c>
      <c r="G248" s="246"/>
      <c r="H248" s="249">
        <v>478.41399999999999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5" t="s">
        <v>142</v>
      </c>
      <c r="AU248" s="255" t="s">
        <v>138</v>
      </c>
      <c r="AV248" s="15" t="s">
        <v>137</v>
      </c>
      <c r="AW248" s="15" t="s">
        <v>33</v>
      </c>
      <c r="AX248" s="15" t="s">
        <v>79</v>
      </c>
      <c r="AY248" s="255" t="s">
        <v>129</v>
      </c>
    </row>
    <row r="249" s="2" customFormat="1" ht="24.15" customHeight="1">
      <c r="A249" s="39"/>
      <c r="B249" s="40"/>
      <c r="C249" s="205" t="s">
        <v>263</v>
      </c>
      <c r="D249" s="205" t="s">
        <v>132</v>
      </c>
      <c r="E249" s="206" t="s">
        <v>264</v>
      </c>
      <c r="F249" s="207" t="s">
        <v>265</v>
      </c>
      <c r="G249" s="208" t="s">
        <v>135</v>
      </c>
      <c r="H249" s="209">
        <v>107.67</v>
      </c>
      <c r="I249" s="210"/>
      <c r="J249" s="211">
        <f>ROUND(I249*H249,2)</f>
        <v>0</v>
      </c>
      <c r="K249" s="207" t="s">
        <v>136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0.13100000000000001</v>
      </c>
      <c r="T249" s="215">
        <f>S249*H249</f>
        <v>14.10477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137</v>
      </c>
      <c r="AT249" s="216" t="s">
        <v>132</v>
      </c>
      <c r="AU249" s="216" t="s">
        <v>138</v>
      </c>
      <c r="AY249" s="18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138</v>
      </c>
      <c r="BK249" s="217">
        <f>ROUND(I249*H249,2)</f>
        <v>0</v>
      </c>
      <c r="BL249" s="18" t="s">
        <v>137</v>
      </c>
      <c r="BM249" s="216" t="s">
        <v>266</v>
      </c>
    </row>
    <row r="250" s="2" customFormat="1">
      <c r="A250" s="39"/>
      <c r="B250" s="40"/>
      <c r="C250" s="41"/>
      <c r="D250" s="218" t="s">
        <v>140</v>
      </c>
      <c r="E250" s="41"/>
      <c r="F250" s="219" t="s">
        <v>267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140</v>
      </c>
      <c r="AU250" s="18" t="s">
        <v>138</v>
      </c>
    </row>
    <row r="251" s="13" customFormat="1">
      <c r="A251" s="13"/>
      <c r="B251" s="223"/>
      <c r="C251" s="224"/>
      <c r="D251" s="225" t="s">
        <v>142</v>
      </c>
      <c r="E251" s="226" t="s">
        <v>19</v>
      </c>
      <c r="F251" s="227" t="s">
        <v>143</v>
      </c>
      <c r="G251" s="224"/>
      <c r="H251" s="226" t="s">
        <v>19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142</v>
      </c>
      <c r="AU251" s="233" t="s">
        <v>138</v>
      </c>
      <c r="AV251" s="13" t="s">
        <v>79</v>
      </c>
      <c r="AW251" s="13" t="s">
        <v>33</v>
      </c>
      <c r="AX251" s="13" t="s">
        <v>71</v>
      </c>
      <c r="AY251" s="233" t="s">
        <v>129</v>
      </c>
    </row>
    <row r="252" s="14" customFormat="1">
      <c r="A252" s="14"/>
      <c r="B252" s="234"/>
      <c r="C252" s="235"/>
      <c r="D252" s="225" t="s">
        <v>142</v>
      </c>
      <c r="E252" s="236" t="s">
        <v>19</v>
      </c>
      <c r="F252" s="237" t="s">
        <v>144</v>
      </c>
      <c r="G252" s="235"/>
      <c r="H252" s="238">
        <v>59.201999999999998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142</v>
      </c>
      <c r="AU252" s="244" t="s">
        <v>138</v>
      </c>
      <c r="AV252" s="14" t="s">
        <v>138</v>
      </c>
      <c r="AW252" s="14" t="s">
        <v>33</v>
      </c>
      <c r="AX252" s="14" t="s">
        <v>71</v>
      </c>
      <c r="AY252" s="244" t="s">
        <v>129</v>
      </c>
    </row>
    <row r="253" s="14" customFormat="1">
      <c r="A253" s="14"/>
      <c r="B253" s="234"/>
      <c r="C253" s="235"/>
      <c r="D253" s="225" t="s">
        <v>142</v>
      </c>
      <c r="E253" s="236" t="s">
        <v>19</v>
      </c>
      <c r="F253" s="237" t="s">
        <v>145</v>
      </c>
      <c r="G253" s="235"/>
      <c r="H253" s="238">
        <v>3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142</v>
      </c>
      <c r="AU253" s="244" t="s">
        <v>138</v>
      </c>
      <c r="AV253" s="14" t="s">
        <v>138</v>
      </c>
      <c r="AW253" s="14" t="s">
        <v>33</v>
      </c>
      <c r="AX253" s="14" t="s">
        <v>71</v>
      </c>
      <c r="AY253" s="244" t="s">
        <v>129</v>
      </c>
    </row>
    <row r="254" s="13" customFormat="1">
      <c r="A254" s="13"/>
      <c r="B254" s="223"/>
      <c r="C254" s="224"/>
      <c r="D254" s="225" t="s">
        <v>142</v>
      </c>
      <c r="E254" s="226" t="s">
        <v>19</v>
      </c>
      <c r="F254" s="227" t="s">
        <v>146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142</v>
      </c>
      <c r="AU254" s="233" t="s">
        <v>138</v>
      </c>
      <c r="AV254" s="13" t="s">
        <v>79</v>
      </c>
      <c r="AW254" s="13" t="s">
        <v>33</v>
      </c>
      <c r="AX254" s="13" t="s">
        <v>71</v>
      </c>
      <c r="AY254" s="233" t="s">
        <v>129</v>
      </c>
    </row>
    <row r="255" s="14" customFormat="1">
      <c r="A255" s="14"/>
      <c r="B255" s="234"/>
      <c r="C255" s="235"/>
      <c r="D255" s="225" t="s">
        <v>142</v>
      </c>
      <c r="E255" s="236" t="s">
        <v>19</v>
      </c>
      <c r="F255" s="237" t="s">
        <v>147</v>
      </c>
      <c r="G255" s="235"/>
      <c r="H255" s="238">
        <v>39.468000000000004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142</v>
      </c>
      <c r="AU255" s="244" t="s">
        <v>138</v>
      </c>
      <c r="AV255" s="14" t="s">
        <v>138</v>
      </c>
      <c r="AW255" s="14" t="s">
        <v>33</v>
      </c>
      <c r="AX255" s="14" t="s">
        <v>71</v>
      </c>
      <c r="AY255" s="244" t="s">
        <v>129</v>
      </c>
    </row>
    <row r="256" s="14" customFormat="1">
      <c r="A256" s="14"/>
      <c r="B256" s="234"/>
      <c r="C256" s="235"/>
      <c r="D256" s="225" t="s">
        <v>142</v>
      </c>
      <c r="E256" s="236" t="s">
        <v>19</v>
      </c>
      <c r="F256" s="237" t="s">
        <v>148</v>
      </c>
      <c r="G256" s="235"/>
      <c r="H256" s="238">
        <v>6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142</v>
      </c>
      <c r="AU256" s="244" t="s">
        <v>138</v>
      </c>
      <c r="AV256" s="14" t="s">
        <v>138</v>
      </c>
      <c r="AW256" s="14" t="s">
        <v>33</v>
      </c>
      <c r="AX256" s="14" t="s">
        <v>71</v>
      </c>
      <c r="AY256" s="244" t="s">
        <v>129</v>
      </c>
    </row>
    <row r="257" s="15" customFormat="1">
      <c r="A257" s="15"/>
      <c r="B257" s="245"/>
      <c r="C257" s="246"/>
      <c r="D257" s="225" t="s">
        <v>142</v>
      </c>
      <c r="E257" s="247" t="s">
        <v>19</v>
      </c>
      <c r="F257" s="248" t="s">
        <v>149</v>
      </c>
      <c r="G257" s="246"/>
      <c r="H257" s="249">
        <v>107.67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142</v>
      </c>
      <c r="AU257" s="255" t="s">
        <v>138</v>
      </c>
      <c r="AV257" s="15" t="s">
        <v>137</v>
      </c>
      <c r="AW257" s="15" t="s">
        <v>33</v>
      </c>
      <c r="AX257" s="15" t="s">
        <v>79</v>
      </c>
      <c r="AY257" s="255" t="s">
        <v>129</v>
      </c>
    </row>
    <row r="258" s="2" customFormat="1" ht="16.5" customHeight="1">
      <c r="A258" s="39"/>
      <c r="B258" s="40"/>
      <c r="C258" s="205" t="s">
        <v>268</v>
      </c>
      <c r="D258" s="205" t="s">
        <v>132</v>
      </c>
      <c r="E258" s="206" t="s">
        <v>269</v>
      </c>
      <c r="F258" s="207" t="s">
        <v>270</v>
      </c>
      <c r="G258" s="208" t="s">
        <v>135</v>
      </c>
      <c r="H258" s="209">
        <v>45.186</v>
      </c>
      <c r="I258" s="210"/>
      <c r="J258" s="211">
        <f>ROUND(I258*H258,2)</f>
        <v>0</v>
      </c>
      <c r="K258" s="207" t="s">
        <v>136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0.089999999999999997</v>
      </c>
      <c r="T258" s="215">
        <f>S258*H258</f>
        <v>4.0667400000000002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137</v>
      </c>
      <c r="AT258" s="216" t="s">
        <v>132</v>
      </c>
      <c r="AU258" s="216" t="s">
        <v>138</v>
      </c>
      <c r="AY258" s="18" t="s">
        <v>129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138</v>
      </c>
      <c r="BK258" s="217">
        <f>ROUND(I258*H258,2)</f>
        <v>0</v>
      </c>
      <c r="BL258" s="18" t="s">
        <v>137</v>
      </c>
      <c r="BM258" s="216" t="s">
        <v>271</v>
      </c>
    </row>
    <row r="259" s="2" customFormat="1">
      <c r="A259" s="39"/>
      <c r="B259" s="40"/>
      <c r="C259" s="41"/>
      <c r="D259" s="218" t="s">
        <v>140</v>
      </c>
      <c r="E259" s="41"/>
      <c r="F259" s="219" t="s">
        <v>272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140</v>
      </c>
      <c r="AU259" s="18" t="s">
        <v>138</v>
      </c>
    </row>
    <row r="260" s="13" customFormat="1">
      <c r="A260" s="13"/>
      <c r="B260" s="223"/>
      <c r="C260" s="224"/>
      <c r="D260" s="225" t="s">
        <v>142</v>
      </c>
      <c r="E260" s="226" t="s">
        <v>19</v>
      </c>
      <c r="F260" s="227" t="s">
        <v>143</v>
      </c>
      <c r="G260" s="224"/>
      <c r="H260" s="226" t="s">
        <v>19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142</v>
      </c>
      <c r="AU260" s="233" t="s">
        <v>138</v>
      </c>
      <c r="AV260" s="13" t="s">
        <v>79</v>
      </c>
      <c r="AW260" s="13" t="s">
        <v>33</v>
      </c>
      <c r="AX260" s="13" t="s">
        <v>71</v>
      </c>
      <c r="AY260" s="233" t="s">
        <v>129</v>
      </c>
    </row>
    <row r="261" s="14" customFormat="1">
      <c r="A261" s="14"/>
      <c r="B261" s="234"/>
      <c r="C261" s="235"/>
      <c r="D261" s="225" t="s">
        <v>142</v>
      </c>
      <c r="E261" s="236" t="s">
        <v>19</v>
      </c>
      <c r="F261" s="237" t="s">
        <v>165</v>
      </c>
      <c r="G261" s="235"/>
      <c r="H261" s="238">
        <v>21.712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142</v>
      </c>
      <c r="AU261" s="244" t="s">
        <v>138</v>
      </c>
      <c r="AV261" s="14" t="s">
        <v>138</v>
      </c>
      <c r="AW261" s="14" t="s">
        <v>33</v>
      </c>
      <c r="AX261" s="14" t="s">
        <v>71</v>
      </c>
      <c r="AY261" s="244" t="s">
        <v>129</v>
      </c>
    </row>
    <row r="262" s="14" customFormat="1">
      <c r="A262" s="14"/>
      <c r="B262" s="234"/>
      <c r="C262" s="235"/>
      <c r="D262" s="225" t="s">
        <v>142</v>
      </c>
      <c r="E262" s="236" t="s">
        <v>19</v>
      </c>
      <c r="F262" s="237" t="s">
        <v>145</v>
      </c>
      <c r="G262" s="235"/>
      <c r="H262" s="238">
        <v>3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142</v>
      </c>
      <c r="AU262" s="244" t="s">
        <v>138</v>
      </c>
      <c r="AV262" s="14" t="s">
        <v>138</v>
      </c>
      <c r="AW262" s="14" t="s">
        <v>33</v>
      </c>
      <c r="AX262" s="14" t="s">
        <v>71</v>
      </c>
      <c r="AY262" s="244" t="s">
        <v>129</v>
      </c>
    </row>
    <row r="263" s="13" customFormat="1">
      <c r="A263" s="13"/>
      <c r="B263" s="223"/>
      <c r="C263" s="224"/>
      <c r="D263" s="225" t="s">
        <v>142</v>
      </c>
      <c r="E263" s="226" t="s">
        <v>19</v>
      </c>
      <c r="F263" s="227" t="s">
        <v>158</v>
      </c>
      <c r="G263" s="224"/>
      <c r="H263" s="226" t="s">
        <v>19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142</v>
      </c>
      <c r="AU263" s="233" t="s">
        <v>138</v>
      </c>
      <c r="AV263" s="13" t="s">
        <v>79</v>
      </c>
      <c r="AW263" s="13" t="s">
        <v>33</v>
      </c>
      <c r="AX263" s="13" t="s">
        <v>71</v>
      </c>
      <c r="AY263" s="233" t="s">
        <v>129</v>
      </c>
    </row>
    <row r="264" s="14" customFormat="1">
      <c r="A264" s="14"/>
      <c r="B264" s="234"/>
      <c r="C264" s="235"/>
      <c r="D264" s="225" t="s">
        <v>142</v>
      </c>
      <c r="E264" s="236" t="s">
        <v>19</v>
      </c>
      <c r="F264" s="237" t="s">
        <v>166</v>
      </c>
      <c r="G264" s="235"/>
      <c r="H264" s="238">
        <v>14.474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142</v>
      </c>
      <c r="AU264" s="244" t="s">
        <v>138</v>
      </c>
      <c r="AV264" s="14" t="s">
        <v>138</v>
      </c>
      <c r="AW264" s="14" t="s">
        <v>33</v>
      </c>
      <c r="AX264" s="14" t="s">
        <v>71</v>
      </c>
      <c r="AY264" s="244" t="s">
        <v>129</v>
      </c>
    </row>
    <row r="265" s="14" customFormat="1">
      <c r="A265" s="14"/>
      <c r="B265" s="234"/>
      <c r="C265" s="235"/>
      <c r="D265" s="225" t="s">
        <v>142</v>
      </c>
      <c r="E265" s="236" t="s">
        <v>19</v>
      </c>
      <c r="F265" s="237" t="s">
        <v>148</v>
      </c>
      <c r="G265" s="235"/>
      <c r="H265" s="238">
        <v>6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142</v>
      </c>
      <c r="AU265" s="244" t="s">
        <v>138</v>
      </c>
      <c r="AV265" s="14" t="s">
        <v>138</v>
      </c>
      <c r="AW265" s="14" t="s">
        <v>33</v>
      </c>
      <c r="AX265" s="14" t="s">
        <v>71</v>
      </c>
      <c r="AY265" s="244" t="s">
        <v>129</v>
      </c>
    </row>
    <row r="266" s="15" customFormat="1">
      <c r="A266" s="15"/>
      <c r="B266" s="245"/>
      <c r="C266" s="246"/>
      <c r="D266" s="225" t="s">
        <v>142</v>
      </c>
      <c r="E266" s="247" t="s">
        <v>19</v>
      </c>
      <c r="F266" s="248" t="s">
        <v>149</v>
      </c>
      <c r="G266" s="246"/>
      <c r="H266" s="249">
        <v>45.186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142</v>
      </c>
      <c r="AU266" s="255" t="s">
        <v>138</v>
      </c>
      <c r="AV266" s="15" t="s">
        <v>137</v>
      </c>
      <c r="AW266" s="15" t="s">
        <v>33</v>
      </c>
      <c r="AX266" s="15" t="s">
        <v>79</v>
      </c>
      <c r="AY266" s="255" t="s">
        <v>129</v>
      </c>
    </row>
    <row r="267" s="2" customFormat="1" ht="24.15" customHeight="1">
      <c r="A267" s="39"/>
      <c r="B267" s="40"/>
      <c r="C267" s="205" t="s">
        <v>7</v>
      </c>
      <c r="D267" s="205" t="s">
        <v>132</v>
      </c>
      <c r="E267" s="206" t="s">
        <v>273</v>
      </c>
      <c r="F267" s="207" t="s">
        <v>274</v>
      </c>
      <c r="G267" s="208" t="s">
        <v>135</v>
      </c>
      <c r="H267" s="209">
        <v>15</v>
      </c>
      <c r="I267" s="210"/>
      <c r="J267" s="211">
        <f>ROUND(I267*H267,2)</f>
        <v>0</v>
      </c>
      <c r="K267" s="207" t="s">
        <v>241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0.075999999999999998</v>
      </c>
      <c r="T267" s="215">
        <f>S267*H267</f>
        <v>1.1399999999999999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137</v>
      </c>
      <c r="AT267" s="216" t="s">
        <v>132</v>
      </c>
      <c r="AU267" s="216" t="s">
        <v>138</v>
      </c>
      <c r="AY267" s="18" t="s">
        <v>129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138</v>
      </c>
      <c r="BK267" s="217">
        <f>ROUND(I267*H267,2)</f>
        <v>0</v>
      </c>
      <c r="BL267" s="18" t="s">
        <v>137</v>
      </c>
      <c r="BM267" s="216" t="s">
        <v>275</v>
      </c>
    </row>
    <row r="268" s="13" customFormat="1">
      <c r="A268" s="13"/>
      <c r="B268" s="223"/>
      <c r="C268" s="224"/>
      <c r="D268" s="225" t="s">
        <v>142</v>
      </c>
      <c r="E268" s="226" t="s">
        <v>19</v>
      </c>
      <c r="F268" s="227" t="s">
        <v>143</v>
      </c>
      <c r="G268" s="224"/>
      <c r="H268" s="226" t="s">
        <v>19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142</v>
      </c>
      <c r="AU268" s="233" t="s">
        <v>138</v>
      </c>
      <c r="AV268" s="13" t="s">
        <v>79</v>
      </c>
      <c r="AW268" s="13" t="s">
        <v>33</v>
      </c>
      <c r="AX268" s="13" t="s">
        <v>71</v>
      </c>
      <c r="AY268" s="233" t="s">
        <v>129</v>
      </c>
    </row>
    <row r="269" s="14" customFormat="1">
      <c r="A269" s="14"/>
      <c r="B269" s="234"/>
      <c r="C269" s="235"/>
      <c r="D269" s="225" t="s">
        <v>142</v>
      </c>
      <c r="E269" s="236" t="s">
        <v>19</v>
      </c>
      <c r="F269" s="237" t="s">
        <v>194</v>
      </c>
      <c r="G269" s="235"/>
      <c r="H269" s="238">
        <v>9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142</v>
      </c>
      <c r="AU269" s="244" t="s">
        <v>138</v>
      </c>
      <c r="AV269" s="14" t="s">
        <v>138</v>
      </c>
      <c r="AW269" s="14" t="s">
        <v>33</v>
      </c>
      <c r="AX269" s="14" t="s">
        <v>71</v>
      </c>
      <c r="AY269" s="244" t="s">
        <v>129</v>
      </c>
    </row>
    <row r="270" s="13" customFormat="1">
      <c r="A270" s="13"/>
      <c r="B270" s="223"/>
      <c r="C270" s="224"/>
      <c r="D270" s="225" t="s">
        <v>142</v>
      </c>
      <c r="E270" s="226" t="s">
        <v>19</v>
      </c>
      <c r="F270" s="227" t="s">
        <v>158</v>
      </c>
      <c r="G270" s="224"/>
      <c r="H270" s="226" t="s">
        <v>19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142</v>
      </c>
      <c r="AU270" s="233" t="s">
        <v>138</v>
      </c>
      <c r="AV270" s="13" t="s">
        <v>79</v>
      </c>
      <c r="AW270" s="13" t="s">
        <v>33</v>
      </c>
      <c r="AX270" s="13" t="s">
        <v>71</v>
      </c>
      <c r="AY270" s="233" t="s">
        <v>129</v>
      </c>
    </row>
    <row r="271" s="14" customFormat="1">
      <c r="A271" s="14"/>
      <c r="B271" s="234"/>
      <c r="C271" s="235"/>
      <c r="D271" s="225" t="s">
        <v>142</v>
      </c>
      <c r="E271" s="236" t="s">
        <v>19</v>
      </c>
      <c r="F271" s="237" t="s">
        <v>159</v>
      </c>
      <c r="G271" s="235"/>
      <c r="H271" s="238">
        <v>6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142</v>
      </c>
      <c r="AU271" s="244" t="s">
        <v>138</v>
      </c>
      <c r="AV271" s="14" t="s">
        <v>138</v>
      </c>
      <c r="AW271" s="14" t="s">
        <v>33</v>
      </c>
      <c r="AX271" s="14" t="s">
        <v>71</v>
      </c>
      <c r="AY271" s="244" t="s">
        <v>129</v>
      </c>
    </row>
    <row r="272" s="15" customFormat="1">
      <c r="A272" s="15"/>
      <c r="B272" s="245"/>
      <c r="C272" s="246"/>
      <c r="D272" s="225" t="s">
        <v>142</v>
      </c>
      <c r="E272" s="247" t="s">
        <v>19</v>
      </c>
      <c r="F272" s="248" t="s">
        <v>149</v>
      </c>
      <c r="G272" s="246"/>
      <c r="H272" s="249">
        <v>15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142</v>
      </c>
      <c r="AU272" s="255" t="s">
        <v>138</v>
      </c>
      <c r="AV272" s="15" t="s">
        <v>137</v>
      </c>
      <c r="AW272" s="15" t="s">
        <v>33</v>
      </c>
      <c r="AX272" s="15" t="s">
        <v>79</v>
      </c>
      <c r="AY272" s="255" t="s">
        <v>129</v>
      </c>
    </row>
    <row r="273" s="2" customFormat="1" ht="16.5" customHeight="1">
      <c r="A273" s="39"/>
      <c r="B273" s="40"/>
      <c r="C273" s="205" t="s">
        <v>276</v>
      </c>
      <c r="D273" s="205" t="s">
        <v>132</v>
      </c>
      <c r="E273" s="206" t="s">
        <v>277</v>
      </c>
      <c r="F273" s="207" t="s">
        <v>278</v>
      </c>
      <c r="G273" s="208" t="s">
        <v>213</v>
      </c>
      <c r="H273" s="209">
        <v>24</v>
      </c>
      <c r="I273" s="210"/>
      <c r="J273" s="211">
        <f>ROUND(I273*H273,2)</f>
        <v>0</v>
      </c>
      <c r="K273" s="207" t="s">
        <v>136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0.184</v>
      </c>
      <c r="T273" s="215">
        <f>S273*H273</f>
        <v>4.4160000000000004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137</v>
      </c>
      <c r="AT273" s="216" t="s">
        <v>132</v>
      </c>
      <c r="AU273" s="216" t="s">
        <v>138</v>
      </c>
      <c r="AY273" s="18" t="s">
        <v>129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138</v>
      </c>
      <c r="BK273" s="217">
        <f>ROUND(I273*H273,2)</f>
        <v>0</v>
      </c>
      <c r="BL273" s="18" t="s">
        <v>137</v>
      </c>
      <c r="BM273" s="216" t="s">
        <v>279</v>
      </c>
    </row>
    <row r="274" s="2" customFormat="1">
      <c r="A274" s="39"/>
      <c r="B274" s="40"/>
      <c r="C274" s="41"/>
      <c r="D274" s="218" t="s">
        <v>140</v>
      </c>
      <c r="E274" s="41"/>
      <c r="F274" s="219" t="s">
        <v>280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140</v>
      </c>
      <c r="AU274" s="18" t="s">
        <v>138</v>
      </c>
    </row>
    <row r="275" s="13" customFormat="1">
      <c r="A275" s="13"/>
      <c r="B275" s="223"/>
      <c r="C275" s="224"/>
      <c r="D275" s="225" t="s">
        <v>142</v>
      </c>
      <c r="E275" s="226" t="s">
        <v>19</v>
      </c>
      <c r="F275" s="227" t="s">
        <v>281</v>
      </c>
      <c r="G275" s="224"/>
      <c r="H275" s="226" t="s">
        <v>19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142</v>
      </c>
      <c r="AU275" s="233" t="s">
        <v>138</v>
      </c>
      <c r="AV275" s="13" t="s">
        <v>79</v>
      </c>
      <c r="AW275" s="13" t="s">
        <v>33</v>
      </c>
      <c r="AX275" s="13" t="s">
        <v>71</v>
      </c>
      <c r="AY275" s="233" t="s">
        <v>129</v>
      </c>
    </row>
    <row r="276" s="13" customFormat="1">
      <c r="A276" s="13"/>
      <c r="B276" s="223"/>
      <c r="C276" s="224"/>
      <c r="D276" s="225" t="s">
        <v>142</v>
      </c>
      <c r="E276" s="226" t="s">
        <v>19</v>
      </c>
      <c r="F276" s="227" t="s">
        <v>143</v>
      </c>
      <c r="G276" s="224"/>
      <c r="H276" s="226" t="s">
        <v>19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142</v>
      </c>
      <c r="AU276" s="233" t="s">
        <v>138</v>
      </c>
      <c r="AV276" s="13" t="s">
        <v>79</v>
      </c>
      <c r="AW276" s="13" t="s">
        <v>33</v>
      </c>
      <c r="AX276" s="13" t="s">
        <v>71</v>
      </c>
      <c r="AY276" s="233" t="s">
        <v>129</v>
      </c>
    </row>
    <row r="277" s="14" customFormat="1">
      <c r="A277" s="14"/>
      <c r="B277" s="234"/>
      <c r="C277" s="235"/>
      <c r="D277" s="225" t="s">
        <v>142</v>
      </c>
      <c r="E277" s="236" t="s">
        <v>19</v>
      </c>
      <c r="F277" s="237" t="s">
        <v>282</v>
      </c>
      <c r="G277" s="235"/>
      <c r="H277" s="238">
        <v>12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142</v>
      </c>
      <c r="AU277" s="244" t="s">
        <v>138</v>
      </c>
      <c r="AV277" s="14" t="s">
        <v>138</v>
      </c>
      <c r="AW277" s="14" t="s">
        <v>33</v>
      </c>
      <c r="AX277" s="14" t="s">
        <v>71</v>
      </c>
      <c r="AY277" s="244" t="s">
        <v>129</v>
      </c>
    </row>
    <row r="278" s="13" customFormat="1">
      <c r="A278" s="13"/>
      <c r="B278" s="223"/>
      <c r="C278" s="224"/>
      <c r="D278" s="225" t="s">
        <v>142</v>
      </c>
      <c r="E278" s="226" t="s">
        <v>19</v>
      </c>
      <c r="F278" s="227" t="s">
        <v>158</v>
      </c>
      <c r="G278" s="224"/>
      <c r="H278" s="226" t="s">
        <v>19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142</v>
      </c>
      <c r="AU278" s="233" t="s">
        <v>138</v>
      </c>
      <c r="AV278" s="13" t="s">
        <v>79</v>
      </c>
      <c r="AW278" s="13" t="s">
        <v>33</v>
      </c>
      <c r="AX278" s="13" t="s">
        <v>71</v>
      </c>
      <c r="AY278" s="233" t="s">
        <v>129</v>
      </c>
    </row>
    <row r="279" s="14" customFormat="1">
      <c r="A279" s="14"/>
      <c r="B279" s="234"/>
      <c r="C279" s="235"/>
      <c r="D279" s="225" t="s">
        <v>142</v>
      </c>
      <c r="E279" s="236" t="s">
        <v>19</v>
      </c>
      <c r="F279" s="237" t="s">
        <v>282</v>
      </c>
      <c r="G279" s="235"/>
      <c r="H279" s="238">
        <v>12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142</v>
      </c>
      <c r="AU279" s="244" t="s">
        <v>138</v>
      </c>
      <c r="AV279" s="14" t="s">
        <v>138</v>
      </c>
      <c r="AW279" s="14" t="s">
        <v>33</v>
      </c>
      <c r="AX279" s="14" t="s">
        <v>71</v>
      </c>
      <c r="AY279" s="244" t="s">
        <v>129</v>
      </c>
    </row>
    <row r="280" s="15" customFormat="1">
      <c r="A280" s="15"/>
      <c r="B280" s="245"/>
      <c r="C280" s="246"/>
      <c r="D280" s="225" t="s">
        <v>142</v>
      </c>
      <c r="E280" s="247" t="s">
        <v>19</v>
      </c>
      <c r="F280" s="248" t="s">
        <v>149</v>
      </c>
      <c r="G280" s="246"/>
      <c r="H280" s="249">
        <v>24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5" t="s">
        <v>142</v>
      </c>
      <c r="AU280" s="255" t="s">
        <v>138</v>
      </c>
      <c r="AV280" s="15" t="s">
        <v>137</v>
      </c>
      <c r="AW280" s="15" t="s">
        <v>33</v>
      </c>
      <c r="AX280" s="15" t="s">
        <v>79</v>
      </c>
      <c r="AY280" s="255" t="s">
        <v>129</v>
      </c>
    </row>
    <row r="281" s="2" customFormat="1" ht="21.75" customHeight="1">
      <c r="A281" s="39"/>
      <c r="B281" s="40"/>
      <c r="C281" s="205" t="s">
        <v>283</v>
      </c>
      <c r="D281" s="205" t="s">
        <v>132</v>
      </c>
      <c r="E281" s="206" t="s">
        <v>284</v>
      </c>
      <c r="F281" s="207" t="s">
        <v>285</v>
      </c>
      <c r="G281" s="208" t="s">
        <v>286</v>
      </c>
      <c r="H281" s="209">
        <v>120</v>
      </c>
      <c r="I281" s="210"/>
      <c r="J281" s="211">
        <f>ROUND(I281*H281,2)</f>
        <v>0</v>
      </c>
      <c r="K281" s="207" t="s">
        <v>136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0.0089999999999999993</v>
      </c>
      <c r="T281" s="215">
        <f>S281*H281</f>
        <v>1.0799999999999999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137</v>
      </c>
      <c r="AT281" s="216" t="s">
        <v>132</v>
      </c>
      <c r="AU281" s="216" t="s">
        <v>138</v>
      </c>
      <c r="AY281" s="18" t="s">
        <v>129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138</v>
      </c>
      <c r="BK281" s="217">
        <f>ROUND(I281*H281,2)</f>
        <v>0</v>
      </c>
      <c r="BL281" s="18" t="s">
        <v>137</v>
      </c>
      <c r="BM281" s="216" t="s">
        <v>287</v>
      </c>
    </row>
    <row r="282" s="2" customFormat="1">
      <c r="A282" s="39"/>
      <c r="B282" s="40"/>
      <c r="C282" s="41"/>
      <c r="D282" s="218" t="s">
        <v>140</v>
      </c>
      <c r="E282" s="41"/>
      <c r="F282" s="219" t="s">
        <v>288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138</v>
      </c>
    </row>
    <row r="283" s="13" customFormat="1">
      <c r="A283" s="13"/>
      <c r="B283" s="223"/>
      <c r="C283" s="224"/>
      <c r="D283" s="225" t="s">
        <v>142</v>
      </c>
      <c r="E283" s="226" t="s">
        <v>19</v>
      </c>
      <c r="F283" s="227" t="s">
        <v>143</v>
      </c>
      <c r="G283" s="224"/>
      <c r="H283" s="226" t="s">
        <v>19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142</v>
      </c>
      <c r="AU283" s="233" t="s">
        <v>138</v>
      </c>
      <c r="AV283" s="13" t="s">
        <v>79</v>
      </c>
      <c r="AW283" s="13" t="s">
        <v>33</v>
      </c>
      <c r="AX283" s="13" t="s">
        <v>71</v>
      </c>
      <c r="AY283" s="233" t="s">
        <v>129</v>
      </c>
    </row>
    <row r="284" s="14" customFormat="1">
      <c r="A284" s="14"/>
      <c r="B284" s="234"/>
      <c r="C284" s="235"/>
      <c r="D284" s="225" t="s">
        <v>142</v>
      </c>
      <c r="E284" s="236" t="s">
        <v>19</v>
      </c>
      <c r="F284" s="237" t="s">
        <v>289</v>
      </c>
      <c r="G284" s="235"/>
      <c r="H284" s="238">
        <v>72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142</v>
      </c>
      <c r="AU284" s="244" t="s">
        <v>138</v>
      </c>
      <c r="AV284" s="14" t="s">
        <v>138</v>
      </c>
      <c r="AW284" s="14" t="s">
        <v>33</v>
      </c>
      <c r="AX284" s="14" t="s">
        <v>71</v>
      </c>
      <c r="AY284" s="244" t="s">
        <v>129</v>
      </c>
    </row>
    <row r="285" s="13" customFormat="1">
      <c r="A285" s="13"/>
      <c r="B285" s="223"/>
      <c r="C285" s="224"/>
      <c r="D285" s="225" t="s">
        <v>142</v>
      </c>
      <c r="E285" s="226" t="s">
        <v>19</v>
      </c>
      <c r="F285" s="227" t="s">
        <v>158</v>
      </c>
      <c r="G285" s="224"/>
      <c r="H285" s="226" t="s">
        <v>19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142</v>
      </c>
      <c r="AU285" s="233" t="s">
        <v>138</v>
      </c>
      <c r="AV285" s="13" t="s">
        <v>79</v>
      </c>
      <c r="AW285" s="13" t="s">
        <v>33</v>
      </c>
      <c r="AX285" s="13" t="s">
        <v>71</v>
      </c>
      <c r="AY285" s="233" t="s">
        <v>129</v>
      </c>
    </row>
    <row r="286" s="14" customFormat="1">
      <c r="A286" s="14"/>
      <c r="B286" s="234"/>
      <c r="C286" s="235"/>
      <c r="D286" s="225" t="s">
        <v>142</v>
      </c>
      <c r="E286" s="236" t="s">
        <v>19</v>
      </c>
      <c r="F286" s="237" t="s">
        <v>290</v>
      </c>
      <c r="G286" s="235"/>
      <c r="H286" s="238">
        <v>48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142</v>
      </c>
      <c r="AU286" s="244" t="s">
        <v>138</v>
      </c>
      <c r="AV286" s="14" t="s">
        <v>138</v>
      </c>
      <c r="AW286" s="14" t="s">
        <v>33</v>
      </c>
      <c r="AX286" s="14" t="s">
        <v>71</v>
      </c>
      <c r="AY286" s="244" t="s">
        <v>129</v>
      </c>
    </row>
    <row r="287" s="15" customFormat="1">
      <c r="A287" s="15"/>
      <c r="B287" s="245"/>
      <c r="C287" s="246"/>
      <c r="D287" s="225" t="s">
        <v>142</v>
      </c>
      <c r="E287" s="247" t="s">
        <v>19</v>
      </c>
      <c r="F287" s="248" t="s">
        <v>149</v>
      </c>
      <c r="G287" s="246"/>
      <c r="H287" s="249">
        <v>120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142</v>
      </c>
      <c r="AU287" s="255" t="s">
        <v>138</v>
      </c>
      <c r="AV287" s="15" t="s">
        <v>137</v>
      </c>
      <c r="AW287" s="15" t="s">
        <v>33</v>
      </c>
      <c r="AX287" s="15" t="s">
        <v>79</v>
      </c>
      <c r="AY287" s="255" t="s">
        <v>129</v>
      </c>
    </row>
    <row r="288" s="2" customFormat="1" ht="24.15" customHeight="1">
      <c r="A288" s="39"/>
      <c r="B288" s="40"/>
      <c r="C288" s="205" t="s">
        <v>291</v>
      </c>
      <c r="D288" s="205" t="s">
        <v>132</v>
      </c>
      <c r="E288" s="206" t="s">
        <v>292</v>
      </c>
      <c r="F288" s="207" t="s">
        <v>293</v>
      </c>
      <c r="G288" s="208" t="s">
        <v>286</v>
      </c>
      <c r="H288" s="209">
        <v>60</v>
      </c>
      <c r="I288" s="210"/>
      <c r="J288" s="211">
        <f>ROUND(I288*H288,2)</f>
        <v>0</v>
      </c>
      <c r="K288" s="207" t="s">
        <v>136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0.010999999999999999</v>
      </c>
      <c r="T288" s="215">
        <f>S288*H288</f>
        <v>0.65999999999999992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137</v>
      </c>
      <c r="AT288" s="216" t="s">
        <v>132</v>
      </c>
      <c r="AU288" s="216" t="s">
        <v>138</v>
      </c>
      <c r="AY288" s="18" t="s">
        <v>129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138</v>
      </c>
      <c r="BK288" s="217">
        <f>ROUND(I288*H288,2)</f>
        <v>0</v>
      </c>
      <c r="BL288" s="18" t="s">
        <v>137</v>
      </c>
      <c r="BM288" s="216" t="s">
        <v>294</v>
      </c>
    </row>
    <row r="289" s="2" customFormat="1">
      <c r="A289" s="39"/>
      <c r="B289" s="40"/>
      <c r="C289" s="41"/>
      <c r="D289" s="218" t="s">
        <v>140</v>
      </c>
      <c r="E289" s="41"/>
      <c r="F289" s="219" t="s">
        <v>295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138</v>
      </c>
    </row>
    <row r="290" s="13" customFormat="1">
      <c r="A290" s="13"/>
      <c r="B290" s="223"/>
      <c r="C290" s="224"/>
      <c r="D290" s="225" t="s">
        <v>142</v>
      </c>
      <c r="E290" s="226" t="s">
        <v>19</v>
      </c>
      <c r="F290" s="227" t="s">
        <v>143</v>
      </c>
      <c r="G290" s="224"/>
      <c r="H290" s="226" t="s">
        <v>19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142</v>
      </c>
      <c r="AU290" s="233" t="s">
        <v>138</v>
      </c>
      <c r="AV290" s="13" t="s">
        <v>79</v>
      </c>
      <c r="AW290" s="13" t="s">
        <v>33</v>
      </c>
      <c r="AX290" s="13" t="s">
        <v>71</v>
      </c>
      <c r="AY290" s="233" t="s">
        <v>129</v>
      </c>
    </row>
    <row r="291" s="14" customFormat="1">
      <c r="A291" s="14"/>
      <c r="B291" s="234"/>
      <c r="C291" s="235"/>
      <c r="D291" s="225" t="s">
        <v>142</v>
      </c>
      <c r="E291" s="236" t="s">
        <v>19</v>
      </c>
      <c r="F291" s="237" t="s">
        <v>296</v>
      </c>
      <c r="G291" s="235"/>
      <c r="H291" s="238">
        <v>36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142</v>
      </c>
      <c r="AU291" s="244" t="s">
        <v>138</v>
      </c>
      <c r="AV291" s="14" t="s">
        <v>138</v>
      </c>
      <c r="AW291" s="14" t="s">
        <v>33</v>
      </c>
      <c r="AX291" s="14" t="s">
        <v>71</v>
      </c>
      <c r="AY291" s="244" t="s">
        <v>129</v>
      </c>
    </row>
    <row r="292" s="13" customFormat="1">
      <c r="A292" s="13"/>
      <c r="B292" s="223"/>
      <c r="C292" s="224"/>
      <c r="D292" s="225" t="s">
        <v>142</v>
      </c>
      <c r="E292" s="226" t="s">
        <v>19</v>
      </c>
      <c r="F292" s="227" t="s">
        <v>158</v>
      </c>
      <c r="G292" s="224"/>
      <c r="H292" s="226" t="s">
        <v>19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142</v>
      </c>
      <c r="AU292" s="233" t="s">
        <v>138</v>
      </c>
      <c r="AV292" s="13" t="s">
        <v>79</v>
      </c>
      <c r="AW292" s="13" t="s">
        <v>33</v>
      </c>
      <c r="AX292" s="13" t="s">
        <v>71</v>
      </c>
      <c r="AY292" s="233" t="s">
        <v>129</v>
      </c>
    </row>
    <row r="293" s="14" customFormat="1">
      <c r="A293" s="14"/>
      <c r="B293" s="234"/>
      <c r="C293" s="235"/>
      <c r="D293" s="225" t="s">
        <v>142</v>
      </c>
      <c r="E293" s="236" t="s">
        <v>19</v>
      </c>
      <c r="F293" s="237" t="s">
        <v>297</v>
      </c>
      <c r="G293" s="235"/>
      <c r="H293" s="238">
        <v>24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142</v>
      </c>
      <c r="AU293" s="244" t="s">
        <v>138</v>
      </c>
      <c r="AV293" s="14" t="s">
        <v>138</v>
      </c>
      <c r="AW293" s="14" t="s">
        <v>33</v>
      </c>
      <c r="AX293" s="14" t="s">
        <v>71</v>
      </c>
      <c r="AY293" s="244" t="s">
        <v>129</v>
      </c>
    </row>
    <row r="294" s="15" customFormat="1">
      <c r="A294" s="15"/>
      <c r="B294" s="245"/>
      <c r="C294" s="246"/>
      <c r="D294" s="225" t="s">
        <v>142</v>
      </c>
      <c r="E294" s="247" t="s">
        <v>19</v>
      </c>
      <c r="F294" s="248" t="s">
        <v>149</v>
      </c>
      <c r="G294" s="246"/>
      <c r="H294" s="249">
        <v>60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5" t="s">
        <v>142</v>
      </c>
      <c r="AU294" s="255" t="s">
        <v>138</v>
      </c>
      <c r="AV294" s="15" t="s">
        <v>137</v>
      </c>
      <c r="AW294" s="15" t="s">
        <v>33</v>
      </c>
      <c r="AX294" s="15" t="s">
        <v>79</v>
      </c>
      <c r="AY294" s="255" t="s">
        <v>129</v>
      </c>
    </row>
    <row r="295" s="2" customFormat="1" ht="21.75" customHeight="1">
      <c r="A295" s="39"/>
      <c r="B295" s="40"/>
      <c r="C295" s="205" t="s">
        <v>298</v>
      </c>
      <c r="D295" s="205" t="s">
        <v>132</v>
      </c>
      <c r="E295" s="206" t="s">
        <v>299</v>
      </c>
      <c r="F295" s="207" t="s">
        <v>300</v>
      </c>
      <c r="G295" s="208" t="s">
        <v>135</v>
      </c>
      <c r="H295" s="209">
        <v>36.186</v>
      </c>
      <c r="I295" s="210"/>
      <c r="J295" s="211">
        <f>ROUND(I295*H295,2)</f>
        <v>0</v>
      </c>
      <c r="K295" s="207" t="s">
        <v>136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0.050000000000000003</v>
      </c>
      <c r="T295" s="215">
        <f>S295*H295</f>
        <v>1.8093000000000001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137</v>
      </c>
      <c r="AT295" s="216" t="s">
        <v>132</v>
      </c>
      <c r="AU295" s="216" t="s">
        <v>138</v>
      </c>
      <c r="AY295" s="18" t="s">
        <v>129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138</v>
      </c>
      <c r="BK295" s="217">
        <f>ROUND(I295*H295,2)</f>
        <v>0</v>
      </c>
      <c r="BL295" s="18" t="s">
        <v>137</v>
      </c>
      <c r="BM295" s="216" t="s">
        <v>301</v>
      </c>
    </row>
    <row r="296" s="2" customFormat="1">
      <c r="A296" s="39"/>
      <c r="B296" s="40"/>
      <c r="C296" s="41"/>
      <c r="D296" s="218" t="s">
        <v>140</v>
      </c>
      <c r="E296" s="41"/>
      <c r="F296" s="219" t="s">
        <v>302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138</v>
      </c>
    </row>
    <row r="297" s="13" customFormat="1">
      <c r="A297" s="13"/>
      <c r="B297" s="223"/>
      <c r="C297" s="224"/>
      <c r="D297" s="225" t="s">
        <v>142</v>
      </c>
      <c r="E297" s="226" t="s">
        <v>19</v>
      </c>
      <c r="F297" s="227" t="s">
        <v>143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142</v>
      </c>
      <c r="AU297" s="233" t="s">
        <v>138</v>
      </c>
      <c r="AV297" s="13" t="s">
        <v>79</v>
      </c>
      <c r="AW297" s="13" t="s">
        <v>33</v>
      </c>
      <c r="AX297" s="13" t="s">
        <v>71</v>
      </c>
      <c r="AY297" s="233" t="s">
        <v>129</v>
      </c>
    </row>
    <row r="298" s="14" customFormat="1">
      <c r="A298" s="14"/>
      <c r="B298" s="234"/>
      <c r="C298" s="235"/>
      <c r="D298" s="225" t="s">
        <v>142</v>
      </c>
      <c r="E298" s="236" t="s">
        <v>19</v>
      </c>
      <c r="F298" s="237" t="s">
        <v>165</v>
      </c>
      <c r="G298" s="235"/>
      <c r="H298" s="238">
        <v>21.712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142</v>
      </c>
      <c r="AU298" s="244" t="s">
        <v>138</v>
      </c>
      <c r="AV298" s="14" t="s">
        <v>138</v>
      </c>
      <c r="AW298" s="14" t="s">
        <v>33</v>
      </c>
      <c r="AX298" s="14" t="s">
        <v>71</v>
      </c>
      <c r="AY298" s="244" t="s">
        <v>129</v>
      </c>
    </row>
    <row r="299" s="13" customFormat="1">
      <c r="A299" s="13"/>
      <c r="B299" s="223"/>
      <c r="C299" s="224"/>
      <c r="D299" s="225" t="s">
        <v>142</v>
      </c>
      <c r="E299" s="226" t="s">
        <v>19</v>
      </c>
      <c r="F299" s="227" t="s">
        <v>158</v>
      </c>
      <c r="G299" s="224"/>
      <c r="H299" s="226" t="s">
        <v>19</v>
      </c>
      <c r="I299" s="228"/>
      <c r="J299" s="224"/>
      <c r="K299" s="224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142</v>
      </c>
      <c r="AU299" s="233" t="s">
        <v>138</v>
      </c>
      <c r="AV299" s="13" t="s">
        <v>79</v>
      </c>
      <c r="AW299" s="13" t="s">
        <v>33</v>
      </c>
      <c r="AX299" s="13" t="s">
        <v>71</v>
      </c>
      <c r="AY299" s="233" t="s">
        <v>129</v>
      </c>
    </row>
    <row r="300" s="14" customFormat="1">
      <c r="A300" s="14"/>
      <c r="B300" s="234"/>
      <c r="C300" s="235"/>
      <c r="D300" s="225" t="s">
        <v>142</v>
      </c>
      <c r="E300" s="236" t="s">
        <v>19</v>
      </c>
      <c r="F300" s="237" t="s">
        <v>166</v>
      </c>
      <c r="G300" s="235"/>
      <c r="H300" s="238">
        <v>14.474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142</v>
      </c>
      <c r="AU300" s="244" t="s">
        <v>138</v>
      </c>
      <c r="AV300" s="14" t="s">
        <v>138</v>
      </c>
      <c r="AW300" s="14" t="s">
        <v>33</v>
      </c>
      <c r="AX300" s="14" t="s">
        <v>71</v>
      </c>
      <c r="AY300" s="244" t="s">
        <v>129</v>
      </c>
    </row>
    <row r="301" s="15" customFormat="1">
      <c r="A301" s="15"/>
      <c r="B301" s="245"/>
      <c r="C301" s="246"/>
      <c r="D301" s="225" t="s">
        <v>142</v>
      </c>
      <c r="E301" s="247" t="s">
        <v>19</v>
      </c>
      <c r="F301" s="248" t="s">
        <v>149</v>
      </c>
      <c r="G301" s="246"/>
      <c r="H301" s="249">
        <v>36.186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5" t="s">
        <v>142</v>
      </c>
      <c r="AU301" s="255" t="s">
        <v>138</v>
      </c>
      <c r="AV301" s="15" t="s">
        <v>137</v>
      </c>
      <c r="AW301" s="15" t="s">
        <v>33</v>
      </c>
      <c r="AX301" s="15" t="s">
        <v>79</v>
      </c>
      <c r="AY301" s="255" t="s">
        <v>129</v>
      </c>
    </row>
    <row r="302" s="2" customFormat="1" ht="24.15" customHeight="1">
      <c r="A302" s="39"/>
      <c r="B302" s="40"/>
      <c r="C302" s="205" t="s">
        <v>303</v>
      </c>
      <c r="D302" s="205" t="s">
        <v>132</v>
      </c>
      <c r="E302" s="206" t="s">
        <v>304</v>
      </c>
      <c r="F302" s="207" t="s">
        <v>305</v>
      </c>
      <c r="G302" s="208" t="s">
        <v>135</v>
      </c>
      <c r="H302" s="209">
        <v>275.25</v>
      </c>
      <c r="I302" s="210"/>
      <c r="J302" s="211">
        <f>ROUND(I302*H302,2)</f>
        <v>0</v>
      </c>
      <c r="K302" s="207" t="s">
        <v>136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0.045999999999999999</v>
      </c>
      <c r="T302" s="215">
        <f>S302*H302</f>
        <v>12.6615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137</v>
      </c>
      <c r="AT302" s="216" t="s">
        <v>132</v>
      </c>
      <c r="AU302" s="216" t="s">
        <v>138</v>
      </c>
      <c r="AY302" s="18" t="s">
        <v>129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138</v>
      </c>
      <c r="BK302" s="217">
        <f>ROUND(I302*H302,2)</f>
        <v>0</v>
      </c>
      <c r="BL302" s="18" t="s">
        <v>137</v>
      </c>
      <c r="BM302" s="216" t="s">
        <v>306</v>
      </c>
    </row>
    <row r="303" s="2" customFormat="1">
      <c r="A303" s="39"/>
      <c r="B303" s="40"/>
      <c r="C303" s="41"/>
      <c r="D303" s="218" t="s">
        <v>140</v>
      </c>
      <c r="E303" s="41"/>
      <c r="F303" s="219" t="s">
        <v>307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140</v>
      </c>
      <c r="AU303" s="18" t="s">
        <v>138</v>
      </c>
    </row>
    <row r="304" s="13" customFormat="1">
      <c r="A304" s="13"/>
      <c r="B304" s="223"/>
      <c r="C304" s="224"/>
      <c r="D304" s="225" t="s">
        <v>142</v>
      </c>
      <c r="E304" s="226" t="s">
        <v>19</v>
      </c>
      <c r="F304" s="227" t="s">
        <v>143</v>
      </c>
      <c r="G304" s="224"/>
      <c r="H304" s="226" t="s">
        <v>19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142</v>
      </c>
      <c r="AU304" s="233" t="s">
        <v>138</v>
      </c>
      <c r="AV304" s="13" t="s">
        <v>79</v>
      </c>
      <c r="AW304" s="13" t="s">
        <v>33</v>
      </c>
      <c r="AX304" s="13" t="s">
        <v>71</v>
      </c>
      <c r="AY304" s="233" t="s">
        <v>129</v>
      </c>
    </row>
    <row r="305" s="14" customFormat="1">
      <c r="A305" s="14"/>
      <c r="B305" s="234"/>
      <c r="C305" s="235"/>
      <c r="D305" s="225" t="s">
        <v>142</v>
      </c>
      <c r="E305" s="236" t="s">
        <v>19</v>
      </c>
      <c r="F305" s="237" t="s">
        <v>176</v>
      </c>
      <c r="G305" s="235"/>
      <c r="H305" s="238">
        <v>165.15000000000001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142</v>
      </c>
      <c r="AU305" s="244" t="s">
        <v>138</v>
      </c>
      <c r="AV305" s="14" t="s">
        <v>138</v>
      </c>
      <c r="AW305" s="14" t="s">
        <v>33</v>
      </c>
      <c r="AX305" s="14" t="s">
        <v>71</v>
      </c>
      <c r="AY305" s="244" t="s">
        <v>129</v>
      </c>
    </row>
    <row r="306" s="13" customFormat="1">
      <c r="A306" s="13"/>
      <c r="B306" s="223"/>
      <c r="C306" s="224"/>
      <c r="D306" s="225" t="s">
        <v>142</v>
      </c>
      <c r="E306" s="226" t="s">
        <v>19</v>
      </c>
      <c r="F306" s="227" t="s">
        <v>158</v>
      </c>
      <c r="G306" s="224"/>
      <c r="H306" s="226" t="s">
        <v>19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142</v>
      </c>
      <c r="AU306" s="233" t="s">
        <v>138</v>
      </c>
      <c r="AV306" s="13" t="s">
        <v>79</v>
      </c>
      <c r="AW306" s="13" t="s">
        <v>33</v>
      </c>
      <c r="AX306" s="13" t="s">
        <v>71</v>
      </c>
      <c r="AY306" s="233" t="s">
        <v>129</v>
      </c>
    </row>
    <row r="307" s="14" customFormat="1">
      <c r="A307" s="14"/>
      <c r="B307" s="234"/>
      <c r="C307" s="235"/>
      <c r="D307" s="225" t="s">
        <v>142</v>
      </c>
      <c r="E307" s="236" t="s">
        <v>19</v>
      </c>
      <c r="F307" s="237" t="s">
        <v>177</v>
      </c>
      <c r="G307" s="235"/>
      <c r="H307" s="238">
        <v>110.09999999999999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142</v>
      </c>
      <c r="AU307" s="244" t="s">
        <v>138</v>
      </c>
      <c r="AV307" s="14" t="s">
        <v>138</v>
      </c>
      <c r="AW307" s="14" t="s">
        <v>33</v>
      </c>
      <c r="AX307" s="14" t="s">
        <v>71</v>
      </c>
      <c r="AY307" s="244" t="s">
        <v>129</v>
      </c>
    </row>
    <row r="308" s="15" customFormat="1">
      <c r="A308" s="15"/>
      <c r="B308" s="245"/>
      <c r="C308" s="246"/>
      <c r="D308" s="225" t="s">
        <v>142</v>
      </c>
      <c r="E308" s="247" t="s">
        <v>19</v>
      </c>
      <c r="F308" s="248" t="s">
        <v>149</v>
      </c>
      <c r="G308" s="246"/>
      <c r="H308" s="249">
        <v>275.25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5" t="s">
        <v>142</v>
      </c>
      <c r="AU308" s="255" t="s">
        <v>138</v>
      </c>
      <c r="AV308" s="15" t="s">
        <v>137</v>
      </c>
      <c r="AW308" s="15" t="s">
        <v>33</v>
      </c>
      <c r="AX308" s="15" t="s">
        <v>79</v>
      </c>
      <c r="AY308" s="255" t="s">
        <v>129</v>
      </c>
    </row>
    <row r="309" s="12" customFormat="1" ht="22.8" customHeight="1">
      <c r="A309" s="12"/>
      <c r="B309" s="189"/>
      <c r="C309" s="190"/>
      <c r="D309" s="191" t="s">
        <v>70</v>
      </c>
      <c r="E309" s="203" t="s">
        <v>308</v>
      </c>
      <c r="F309" s="203" t="s">
        <v>309</v>
      </c>
      <c r="G309" s="190"/>
      <c r="H309" s="190"/>
      <c r="I309" s="193"/>
      <c r="J309" s="204">
        <f>BK309</f>
        <v>0</v>
      </c>
      <c r="K309" s="190"/>
      <c r="L309" s="195"/>
      <c r="M309" s="196"/>
      <c r="N309" s="197"/>
      <c r="O309" s="197"/>
      <c r="P309" s="198">
        <f>SUM(P310:P318)</f>
        <v>0</v>
      </c>
      <c r="Q309" s="197"/>
      <c r="R309" s="198">
        <f>SUM(R310:R318)</f>
        <v>0</v>
      </c>
      <c r="S309" s="197"/>
      <c r="T309" s="199">
        <f>SUM(T310:T318)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0" t="s">
        <v>79</v>
      </c>
      <c r="AT309" s="201" t="s">
        <v>70</v>
      </c>
      <c r="AU309" s="201" t="s">
        <v>79</v>
      </c>
      <c r="AY309" s="200" t="s">
        <v>129</v>
      </c>
      <c r="BK309" s="202">
        <f>SUM(BK310:BK318)</f>
        <v>0</v>
      </c>
    </row>
    <row r="310" s="2" customFormat="1" ht="24.15" customHeight="1">
      <c r="A310" s="39"/>
      <c r="B310" s="40"/>
      <c r="C310" s="205" t="s">
        <v>310</v>
      </c>
      <c r="D310" s="205" t="s">
        <v>132</v>
      </c>
      <c r="E310" s="206" t="s">
        <v>311</v>
      </c>
      <c r="F310" s="207" t="s">
        <v>312</v>
      </c>
      <c r="G310" s="208" t="s">
        <v>313</v>
      </c>
      <c r="H310" s="209">
        <v>60.276000000000003</v>
      </c>
      <c r="I310" s="210"/>
      <c r="J310" s="211">
        <f>ROUND(I310*H310,2)</f>
        <v>0</v>
      </c>
      <c r="K310" s="207" t="s">
        <v>136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137</v>
      </c>
      <c r="AT310" s="216" t="s">
        <v>132</v>
      </c>
      <c r="AU310" s="216" t="s">
        <v>138</v>
      </c>
      <c r="AY310" s="18" t="s">
        <v>129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138</v>
      </c>
      <c r="BK310" s="217">
        <f>ROUND(I310*H310,2)</f>
        <v>0</v>
      </c>
      <c r="BL310" s="18" t="s">
        <v>137</v>
      </c>
      <c r="BM310" s="216" t="s">
        <v>314</v>
      </c>
    </row>
    <row r="311" s="2" customFormat="1">
      <c r="A311" s="39"/>
      <c r="B311" s="40"/>
      <c r="C311" s="41"/>
      <c r="D311" s="218" t="s">
        <v>140</v>
      </c>
      <c r="E311" s="41"/>
      <c r="F311" s="219" t="s">
        <v>315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138</v>
      </c>
    </row>
    <row r="312" s="2" customFormat="1" ht="21.75" customHeight="1">
      <c r="A312" s="39"/>
      <c r="B312" s="40"/>
      <c r="C312" s="205" t="s">
        <v>316</v>
      </c>
      <c r="D312" s="205" t="s">
        <v>132</v>
      </c>
      <c r="E312" s="206" t="s">
        <v>317</v>
      </c>
      <c r="F312" s="207" t="s">
        <v>318</v>
      </c>
      <c r="G312" s="208" t="s">
        <v>313</v>
      </c>
      <c r="H312" s="209">
        <v>60.276000000000003</v>
      </c>
      <c r="I312" s="210"/>
      <c r="J312" s="211">
        <f>ROUND(I312*H312,2)</f>
        <v>0</v>
      </c>
      <c r="K312" s="207" t="s">
        <v>136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137</v>
      </c>
      <c r="AT312" s="216" t="s">
        <v>132</v>
      </c>
      <c r="AU312" s="216" t="s">
        <v>138</v>
      </c>
      <c r="AY312" s="18" t="s">
        <v>129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138</v>
      </c>
      <c r="BK312" s="217">
        <f>ROUND(I312*H312,2)</f>
        <v>0</v>
      </c>
      <c r="BL312" s="18" t="s">
        <v>137</v>
      </c>
      <c r="BM312" s="216" t="s">
        <v>319</v>
      </c>
    </row>
    <row r="313" s="2" customFormat="1">
      <c r="A313" s="39"/>
      <c r="B313" s="40"/>
      <c r="C313" s="41"/>
      <c r="D313" s="218" t="s">
        <v>140</v>
      </c>
      <c r="E313" s="41"/>
      <c r="F313" s="219" t="s">
        <v>320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140</v>
      </c>
      <c r="AU313" s="18" t="s">
        <v>138</v>
      </c>
    </row>
    <row r="314" s="2" customFormat="1" ht="24.15" customHeight="1">
      <c r="A314" s="39"/>
      <c r="B314" s="40"/>
      <c r="C314" s="205" t="s">
        <v>321</v>
      </c>
      <c r="D314" s="205" t="s">
        <v>132</v>
      </c>
      <c r="E314" s="206" t="s">
        <v>322</v>
      </c>
      <c r="F314" s="207" t="s">
        <v>323</v>
      </c>
      <c r="G314" s="208" t="s">
        <v>313</v>
      </c>
      <c r="H314" s="209">
        <v>1145.2439999999999</v>
      </c>
      <c r="I314" s="210"/>
      <c r="J314" s="211">
        <f>ROUND(I314*H314,2)</f>
        <v>0</v>
      </c>
      <c r="K314" s="207" t="s">
        <v>136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137</v>
      </c>
      <c r="AT314" s="216" t="s">
        <v>132</v>
      </c>
      <c r="AU314" s="216" t="s">
        <v>138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138</v>
      </c>
      <c r="BK314" s="217">
        <f>ROUND(I314*H314,2)</f>
        <v>0</v>
      </c>
      <c r="BL314" s="18" t="s">
        <v>137</v>
      </c>
      <c r="BM314" s="216" t="s">
        <v>324</v>
      </c>
    </row>
    <row r="315" s="2" customFormat="1">
      <c r="A315" s="39"/>
      <c r="B315" s="40"/>
      <c r="C315" s="41"/>
      <c r="D315" s="218" t="s">
        <v>140</v>
      </c>
      <c r="E315" s="41"/>
      <c r="F315" s="219" t="s">
        <v>325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140</v>
      </c>
      <c r="AU315" s="18" t="s">
        <v>138</v>
      </c>
    </row>
    <row r="316" s="14" customFormat="1">
      <c r="A316" s="14"/>
      <c r="B316" s="234"/>
      <c r="C316" s="235"/>
      <c r="D316" s="225" t="s">
        <v>142</v>
      </c>
      <c r="E316" s="235"/>
      <c r="F316" s="237" t="s">
        <v>326</v>
      </c>
      <c r="G316" s="235"/>
      <c r="H316" s="238">
        <v>1145.2439999999999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142</v>
      </c>
      <c r="AU316" s="244" t="s">
        <v>138</v>
      </c>
      <c r="AV316" s="14" t="s">
        <v>138</v>
      </c>
      <c r="AW316" s="14" t="s">
        <v>4</v>
      </c>
      <c r="AX316" s="14" t="s">
        <v>79</v>
      </c>
      <c r="AY316" s="244" t="s">
        <v>129</v>
      </c>
    </row>
    <row r="317" s="2" customFormat="1" ht="24.15" customHeight="1">
      <c r="A317" s="39"/>
      <c r="B317" s="40"/>
      <c r="C317" s="205" t="s">
        <v>327</v>
      </c>
      <c r="D317" s="205" t="s">
        <v>132</v>
      </c>
      <c r="E317" s="206" t="s">
        <v>328</v>
      </c>
      <c r="F317" s="207" t="s">
        <v>329</v>
      </c>
      <c r="G317" s="208" t="s">
        <v>313</v>
      </c>
      <c r="H317" s="209">
        <v>60.276000000000003</v>
      </c>
      <c r="I317" s="210"/>
      <c r="J317" s="211">
        <f>ROUND(I317*H317,2)</f>
        <v>0</v>
      </c>
      <c r="K317" s="207" t="s">
        <v>136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137</v>
      </c>
      <c r="AT317" s="216" t="s">
        <v>132</v>
      </c>
      <c r="AU317" s="216" t="s">
        <v>138</v>
      </c>
      <c r="AY317" s="18" t="s">
        <v>129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138</v>
      </c>
      <c r="BK317" s="217">
        <f>ROUND(I317*H317,2)</f>
        <v>0</v>
      </c>
      <c r="BL317" s="18" t="s">
        <v>137</v>
      </c>
      <c r="BM317" s="216" t="s">
        <v>330</v>
      </c>
    </row>
    <row r="318" s="2" customFormat="1">
      <c r="A318" s="39"/>
      <c r="B318" s="40"/>
      <c r="C318" s="41"/>
      <c r="D318" s="218" t="s">
        <v>140</v>
      </c>
      <c r="E318" s="41"/>
      <c r="F318" s="219" t="s">
        <v>331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140</v>
      </c>
      <c r="AU318" s="18" t="s">
        <v>138</v>
      </c>
    </row>
    <row r="319" s="12" customFormat="1" ht="22.8" customHeight="1">
      <c r="A319" s="12"/>
      <c r="B319" s="189"/>
      <c r="C319" s="190"/>
      <c r="D319" s="191" t="s">
        <v>70</v>
      </c>
      <c r="E319" s="203" t="s">
        <v>332</v>
      </c>
      <c r="F319" s="203" t="s">
        <v>333</v>
      </c>
      <c r="G319" s="190"/>
      <c r="H319" s="190"/>
      <c r="I319" s="193"/>
      <c r="J319" s="204">
        <f>BK319</f>
        <v>0</v>
      </c>
      <c r="K319" s="190"/>
      <c r="L319" s="195"/>
      <c r="M319" s="196"/>
      <c r="N319" s="197"/>
      <c r="O319" s="197"/>
      <c r="P319" s="198">
        <f>SUM(P320:P328)</f>
        <v>0</v>
      </c>
      <c r="Q319" s="197"/>
      <c r="R319" s="198">
        <f>SUM(R320:R328)</f>
        <v>0</v>
      </c>
      <c r="S319" s="197"/>
      <c r="T319" s="199">
        <f>SUM(T320:T328)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0" t="s">
        <v>79</v>
      </c>
      <c r="AT319" s="201" t="s">
        <v>70</v>
      </c>
      <c r="AU319" s="201" t="s">
        <v>79</v>
      </c>
      <c r="AY319" s="200" t="s">
        <v>129</v>
      </c>
      <c r="BK319" s="202">
        <f>SUM(BK320:BK328)</f>
        <v>0</v>
      </c>
    </row>
    <row r="320" s="2" customFormat="1" ht="33" customHeight="1">
      <c r="A320" s="39"/>
      <c r="B320" s="40"/>
      <c r="C320" s="205" t="s">
        <v>334</v>
      </c>
      <c r="D320" s="205" t="s">
        <v>132</v>
      </c>
      <c r="E320" s="206" t="s">
        <v>335</v>
      </c>
      <c r="F320" s="207" t="s">
        <v>336</v>
      </c>
      <c r="G320" s="208" t="s">
        <v>313</v>
      </c>
      <c r="H320" s="209">
        <v>25.745000000000001</v>
      </c>
      <c r="I320" s="210"/>
      <c r="J320" s="211">
        <f>ROUND(I320*H320,2)</f>
        <v>0</v>
      </c>
      <c r="K320" s="207" t="s">
        <v>136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137</v>
      </c>
      <c r="AT320" s="216" t="s">
        <v>132</v>
      </c>
      <c r="AU320" s="216" t="s">
        <v>138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138</v>
      </c>
      <c r="BK320" s="217">
        <f>ROUND(I320*H320,2)</f>
        <v>0</v>
      </c>
      <c r="BL320" s="18" t="s">
        <v>137</v>
      </c>
      <c r="BM320" s="216" t="s">
        <v>337</v>
      </c>
    </row>
    <row r="321" s="2" customFormat="1">
      <c r="A321" s="39"/>
      <c r="B321" s="40"/>
      <c r="C321" s="41"/>
      <c r="D321" s="218" t="s">
        <v>140</v>
      </c>
      <c r="E321" s="41"/>
      <c r="F321" s="219" t="s">
        <v>338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140</v>
      </c>
      <c r="AU321" s="18" t="s">
        <v>138</v>
      </c>
    </row>
    <row r="322" s="2" customFormat="1" ht="37.8" customHeight="1">
      <c r="A322" s="39"/>
      <c r="B322" s="40"/>
      <c r="C322" s="205" t="s">
        <v>339</v>
      </c>
      <c r="D322" s="205" t="s">
        <v>132</v>
      </c>
      <c r="E322" s="206" t="s">
        <v>340</v>
      </c>
      <c r="F322" s="207" t="s">
        <v>341</v>
      </c>
      <c r="G322" s="208" t="s">
        <v>313</v>
      </c>
      <c r="H322" s="209">
        <v>25.745000000000001</v>
      </c>
      <c r="I322" s="210"/>
      <c r="J322" s="211">
        <f>ROUND(I322*H322,2)</f>
        <v>0</v>
      </c>
      <c r="K322" s="207" t="s">
        <v>136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137</v>
      </c>
      <c r="AT322" s="216" t="s">
        <v>132</v>
      </c>
      <c r="AU322" s="216" t="s">
        <v>138</v>
      </c>
      <c r="AY322" s="18" t="s">
        <v>129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138</v>
      </c>
      <c r="BK322" s="217">
        <f>ROUND(I322*H322,2)</f>
        <v>0</v>
      </c>
      <c r="BL322" s="18" t="s">
        <v>137</v>
      </c>
      <c r="BM322" s="216" t="s">
        <v>342</v>
      </c>
    </row>
    <row r="323" s="2" customFormat="1">
      <c r="A323" s="39"/>
      <c r="B323" s="40"/>
      <c r="C323" s="41"/>
      <c r="D323" s="218" t="s">
        <v>140</v>
      </c>
      <c r="E323" s="41"/>
      <c r="F323" s="219" t="s">
        <v>343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140</v>
      </c>
      <c r="AU323" s="18" t="s">
        <v>138</v>
      </c>
    </row>
    <row r="324" s="2" customFormat="1" ht="37.8" customHeight="1">
      <c r="A324" s="39"/>
      <c r="B324" s="40"/>
      <c r="C324" s="205" t="s">
        <v>344</v>
      </c>
      <c r="D324" s="205" t="s">
        <v>132</v>
      </c>
      <c r="E324" s="206" t="s">
        <v>345</v>
      </c>
      <c r="F324" s="207" t="s">
        <v>346</v>
      </c>
      <c r="G324" s="208" t="s">
        <v>313</v>
      </c>
      <c r="H324" s="209">
        <v>25.745000000000001</v>
      </c>
      <c r="I324" s="210"/>
      <c r="J324" s="211">
        <f>ROUND(I324*H324,2)</f>
        <v>0</v>
      </c>
      <c r="K324" s="207" t="s">
        <v>136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137</v>
      </c>
      <c r="AT324" s="216" t="s">
        <v>132</v>
      </c>
      <c r="AU324" s="216" t="s">
        <v>138</v>
      </c>
      <c r="AY324" s="18" t="s">
        <v>129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138</v>
      </c>
      <c r="BK324" s="217">
        <f>ROUND(I324*H324,2)</f>
        <v>0</v>
      </c>
      <c r="BL324" s="18" t="s">
        <v>137</v>
      </c>
      <c r="BM324" s="216" t="s">
        <v>347</v>
      </c>
    </row>
    <row r="325" s="2" customFormat="1">
      <c r="A325" s="39"/>
      <c r="B325" s="40"/>
      <c r="C325" s="41"/>
      <c r="D325" s="218" t="s">
        <v>140</v>
      </c>
      <c r="E325" s="41"/>
      <c r="F325" s="219" t="s">
        <v>348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140</v>
      </c>
      <c r="AU325" s="18" t="s">
        <v>138</v>
      </c>
    </row>
    <row r="326" s="2" customFormat="1" ht="37.8" customHeight="1">
      <c r="A326" s="39"/>
      <c r="B326" s="40"/>
      <c r="C326" s="205" t="s">
        <v>349</v>
      </c>
      <c r="D326" s="205" t="s">
        <v>132</v>
      </c>
      <c r="E326" s="206" t="s">
        <v>350</v>
      </c>
      <c r="F326" s="207" t="s">
        <v>351</v>
      </c>
      <c r="G326" s="208" t="s">
        <v>313</v>
      </c>
      <c r="H326" s="209">
        <v>77.234999999999999</v>
      </c>
      <c r="I326" s="210"/>
      <c r="J326" s="211">
        <f>ROUND(I326*H326,2)</f>
        <v>0</v>
      </c>
      <c r="K326" s="207" t="s">
        <v>136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137</v>
      </c>
      <c r="AT326" s="216" t="s">
        <v>132</v>
      </c>
      <c r="AU326" s="216" t="s">
        <v>138</v>
      </c>
      <c r="AY326" s="18" t="s">
        <v>129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138</v>
      </c>
      <c r="BK326" s="217">
        <f>ROUND(I326*H326,2)</f>
        <v>0</v>
      </c>
      <c r="BL326" s="18" t="s">
        <v>137</v>
      </c>
      <c r="BM326" s="216" t="s">
        <v>352</v>
      </c>
    </row>
    <row r="327" s="2" customFormat="1">
      <c r="A327" s="39"/>
      <c r="B327" s="40"/>
      <c r="C327" s="41"/>
      <c r="D327" s="218" t="s">
        <v>140</v>
      </c>
      <c r="E327" s="41"/>
      <c r="F327" s="219" t="s">
        <v>353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140</v>
      </c>
      <c r="AU327" s="18" t="s">
        <v>138</v>
      </c>
    </row>
    <row r="328" s="14" customFormat="1">
      <c r="A328" s="14"/>
      <c r="B328" s="234"/>
      <c r="C328" s="235"/>
      <c r="D328" s="225" t="s">
        <v>142</v>
      </c>
      <c r="E328" s="235"/>
      <c r="F328" s="237" t="s">
        <v>354</v>
      </c>
      <c r="G328" s="235"/>
      <c r="H328" s="238">
        <v>77.234999999999999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142</v>
      </c>
      <c r="AU328" s="244" t="s">
        <v>138</v>
      </c>
      <c r="AV328" s="14" t="s">
        <v>138</v>
      </c>
      <c r="AW328" s="14" t="s">
        <v>4</v>
      </c>
      <c r="AX328" s="14" t="s">
        <v>79</v>
      </c>
      <c r="AY328" s="244" t="s">
        <v>129</v>
      </c>
    </row>
    <row r="329" s="12" customFormat="1" ht="25.92" customHeight="1">
      <c r="A329" s="12"/>
      <c r="B329" s="189"/>
      <c r="C329" s="190"/>
      <c r="D329" s="191" t="s">
        <v>70</v>
      </c>
      <c r="E329" s="192" t="s">
        <v>355</v>
      </c>
      <c r="F329" s="192" t="s">
        <v>356</v>
      </c>
      <c r="G329" s="190"/>
      <c r="H329" s="190"/>
      <c r="I329" s="193"/>
      <c r="J329" s="194">
        <f>BK329</f>
        <v>0</v>
      </c>
      <c r="K329" s="190"/>
      <c r="L329" s="195"/>
      <c r="M329" s="196"/>
      <c r="N329" s="197"/>
      <c r="O329" s="197"/>
      <c r="P329" s="198">
        <f>P330+P345+P383+P397+P441+P457+P543+P635+P650</f>
        <v>0</v>
      </c>
      <c r="Q329" s="197"/>
      <c r="R329" s="198">
        <f>R330+R345+R383+R397+R441+R457+R543+R635+R650</f>
        <v>9.8308737000000015</v>
      </c>
      <c r="S329" s="197"/>
      <c r="T329" s="199">
        <f>T330+T345+T383+T397+T441+T457+T543+T635+T650</f>
        <v>20.337703959999999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0" t="s">
        <v>138</v>
      </c>
      <c r="AT329" s="201" t="s">
        <v>70</v>
      </c>
      <c r="AU329" s="201" t="s">
        <v>71</v>
      </c>
      <c r="AY329" s="200" t="s">
        <v>129</v>
      </c>
      <c r="BK329" s="202">
        <f>BK330+BK345+BK383+BK397+BK441+BK457+BK543+BK635+BK650</f>
        <v>0</v>
      </c>
    </row>
    <row r="330" s="12" customFormat="1" ht="22.8" customHeight="1">
      <c r="A330" s="12"/>
      <c r="B330" s="189"/>
      <c r="C330" s="190"/>
      <c r="D330" s="191" t="s">
        <v>70</v>
      </c>
      <c r="E330" s="203" t="s">
        <v>357</v>
      </c>
      <c r="F330" s="203" t="s">
        <v>358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SUM(P331:P344)</f>
        <v>0</v>
      </c>
      <c r="Q330" s="197"/>
      <c r="R330" s="198">
        <f>SUM(R331:R344)</f>
        <v>0.0076799999999999993</v>
      </c>
      <c r="S330" s="197"/>
      <c r="T330" s="199">
        <f>SUM(T331:T344)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0" t="s">
        <v>138</v>
      </c>
      <c r="AT330" s="201" t="s">
        <v>70</v>
      </c>
      <c r="AU330" s="201" t="s">
        <v>79</v>
      </c>
      <c r="AY330" s="200" t="s">
        <v>129</v>
      </c>
      <c r="BK330" s="202">
        <f>SUM(BK331:BK344)</f>
        <v>0</v>
      </c>
    </row>
    <row r="331" s="2" customFormat="1" ht="21.75" customHeight="1">
      <c r="A331" s="39"/>
      <c r="B331" s="40"/>
      <c r="C331" s="205" t="s">
        <v>359</v>
      </c>
      <c r="D331" s="205" t="s">
        <v>132</v>
      </c>
      <c r="E331" s="206" t="s">
        <v>360</v>
      </c>
      <c r="F331" s="207" t="s">
        <v>361</v>
      </c>
      <c r="G331" s="208" t="s">
        <v>213</v>
      </c>
      <c r="H331" s="209">
        <v>16</v>
      </c>
      <c r="I331" s="210"/>
      <c r="J331" s="211">
        <f>ROUND(I331*H331,2)</f>
        <v>0</v>
      </c>
      <c r="K331" s="207" t="s">
        <v>136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0.00022000000000000001</v>
      </c>
      <c r="R331" s="214">
        <f>Q331*H331</f>
        <v>0.0035200000000000001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243</v>
      </c>
      <c r="AT331" s="216" t="s">
        <v>132</v>
      </c>
      <c r="AU331" s="216" t="s">
        <v>138</v>
      </c>
      <c r="AY331" s="18" t="s">
        <v>129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138</v>
      </c>
      <c r="BK331" s="217">
        <f>ROUND(I331*H331,2)</f>
        <v>0</v>
      </c>
      <c r="BL331" s="18" t="s">
        <v>243</v>
      </c>
      <c r="BM331" s="216" t="s">
        <v>362</v>
      </c>
    </row>
    <row r="332" s="2" customFormat="1">
      <c r="A332" s="39"/>
      <c r="B332" s="40"/>
      <c r="C332" s="41"/>
      <c r="D332" s="218" t="s">
        <v>140</v>
      </c>
      <c r="E332" s="41"/>
      <c r="F332" s="219" t="s">
        <v>363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140</v>
      </c>
      <c r="AU332" s="18" t="s">
        <v>138</v>
      </c>
    </row>
    <row r="333" s="13" customFormat="1">
      <c r="A333" s="13"/>
      <c r="B333" s="223"/>
      <c r="C333" s="224"/>
      <c r="D333" s="225" t="s">
        <v>142</v>
      </c>
      <c r="E333" s="226" t="s">
        <v>19</v>
      </c>
      <c r="F333" s="227" t="s">
        <v>143</v>
      </c>
      <c r="G333" s="224"/>
      <c r="H333" s="226" t="s">
        <v>19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142</v>
      </c>
      <c r="AU333" s="233" t="s">
        <v>138</v>
      </c>
      <c r="AV333" s="13" t="s">
        <v>79</v>
      </c>
      <c r="AW333" s="13" t="s">
        <v>33</v>
      </c>
      <c r="AX333" s="13" t="s">
        <v>71</v>
      </c>
      <c r="AY333" s="233" t="s">
        <v>129</v>
      </c>
    </row>
    <row r="334" s="14" customFormat="1">
      <c r="A334" s="14"/>
      <c r="B334" s="234"/>
      <c r="C334" s="235"/>
      <c r="D334" s="225" t="s">
        <v>142</v>
      </c>
      <c r="E334" s="236" t="s">
        <v>19</v>
      </c>
      <c r="F334" s="237" t="s">
        <v>202</v>
      </c>
      <c r="G334" s="235"/>
      <c r="H334" s="238">
        <v>10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142</v>
      </c>
      <c r="AU334" s="244" t="s">
        <v>138</v>
      </c>
      <c r="AV334" s="14" t="s">
        <v>138</v>
      </c>
      <c r="AW334" s="14" t="s">
        <v>33</v>
      </c>
      <c r="AX334" s="14" t="s">
        <v>71</v>
      </c>
      <c r="AY334" s="244" t="s">
        <v>129</v>
      </c>
    </row>
    <row r="335" s="13" customFormat="1">
      <c r="A335" s="13"/>
      <c r="B335" s="223"/>
      <c r="C335" s="224"/>
      <c r="D335" s="225" t="s">
        <v>142</v>
      </c>
      <c r="E335" s="226" t="s">
        <v>19</v>
      </c>
      <c r="F335" s="227" t="s">
        <v>158</v>
      </c>
      <c r="G335" s="224"/>
      <c r="H335" s="226" t="s">
        <v>19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142</v>
      </c>
      <c r="AU335" s="233" t="s">
        <v>138</v>
      </c>
      <c r="AV335" s="13" t="s">
        <v>79</v>
      </c>
      <c r="AW335" s="13" t="s">
        <v>33</v>
      </c>
      <c r="AX335" s="13" t="s">
        <v>71</v>
      </c>
      <c r="AY335" s="233" t="s">
        <v>129</v>
      </c>
    </row>
    <row r="336" s="14" customFormat="1">
      <c r="A336" s="14"/>
      <c r="B336" s="234"/>
      <c r="C336" s="235"/>
      <c r="D336" s="225" t="s">
        <v>142</v>
      </c>
      <c r="E336" s="236" t="s">
        <v>19</v>
      </c>
      <c r="F336" s="237" t="s">
        <v>159</v>
      </c>
      <c r="G336" s="235"/>
      <c r="H336" s="238">
        <v>6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142</v>
      </c>
      <c r="AU336" s="244" t="s">
        <v>138</v>
      </c>
      <c r="AV336" s="14" t="s">
        <v>138</v>
      </c>
      <c r="AW336" s="14" t="s">
        <v>33</v>
      </c>
      <c r="AX336" s="14" t="s">
        <v>71</v>
      </c>
      <c r="AY336" s="244" t="s">
        <v>129</v>
      </c>
    </row>
    <row r="337" s="15" customFormat="1">
      <c r="A337" s="15"/>
      <c r="B337" s="245"/>
      <c r="C337" s="246"/>
      <c r="D337" s="225" t="s">
        <v>142</v>
      </c>
      <c r="E337" s="247" t="s">
        <v>19</v>
      </c>
      <c r="F337" s="248" t="s">
        <v>149</v>
      </c>
      <c r="G337" s="246"/>
      <c r="H337" s="249">
        <v>16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5" t="s">
        <v>142</v>
      </c>
      <c r="AU337" s="255" t="s">
        <v>138</v>
      </c>
      <c r="AV337" s="15" t="s">
        <v>137</v>
      </c>
      <c r="AW337" s="15" t="s">
        <v>33</v>
      </c>
      <c r="AX337" s="15" t="s">
        <v>79</v>
      </c>
      <c r="AY337" s="255" t="s">
        <v>129</v>
      </c>
    </row>
    <row r="338" s="2" customFormat="1" ht="21.75" customHeight="1">
      <c r="A338" s="39"/>
      <c r="B338" s="40"/>
      <c r="C338" s="205" t="s">
        <v>364</v>
      </c>
      <c r="D338" s="205" t="s">
        <v>132</v>
      </c>
      <c r="E338" s="206" t="s">
        <v>365</v>
      </c>
      <c r="F338" s="207" t="s">
        <v>366</v>
      </c>
      <c r="G338" s="208" t="s">
        <v>213</v>
      </c>
      <c r="H338" s="209">
        <v>16</v>
      </c>
      <c r="I338" s="210"/>
      <c r="J338" s="211">
        <f>ROUND(I338*H338,2)</f>
        <v>0</v>
      </c>
      <c r="K338" s="207" t="s">
        <v>136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0.00025999999999999998</v>
      </c>
      <c r="R338" s="214">
        <f>Q338*H338</f>
        <v>0.0041599999999999996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243</v>
      </c>
      <c r="AT338" s="216" t="s">
        <v>132</v>
      </c>
      <c r="AU338" s="216" t="s">
        <v>138</v>
      </c>
      <c r="AY338" s="18" t="s">
        <v>129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138</v>
      </c>
      <c r="BK338" s="217">
        <f>ROUND(I338*H338,2)</f>
        <v>0</v>
      </c>
      <c r="BL338" s="18" t="s">
        <v>243</v>
      </c>
      <c r="BM338" s="216" t="s">
        <v>367</v>
      </c>
    </row>
    <row r="339" s="2" customFormat="1">
      <c r="A339" s="39"/>
      <c r="B339" s="40"/>
      <c r="C339" s="41"/>
      <c r="D339" s="218" t="s">
        <v>140</v>
      </c>
      <c r="E339" s="41"/>
      <c r="F339" s="219" t="s">
        <v>368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140</v>
      </c>
      <c r="AU339" s="18" t="s">
        <v>138</v>
      </c>
    </row>
    <row r="340" s="13" customFormat="1">
      <c r="A340" s="13"/>
      <c r="B340" s="223"/>
      <c r="C340" s="224"/>
      <c r="D340" s="225" t="s">
        <v>142</v>
      </c>
      <c r="E340" s="226" t="s">
        <v>19</v>
      </c>
      <c r="F340" s="227" t="s">
        <v>143</v>
      </c>
      <c r="G340" s="224"/>
      <c r="H340" s="226" t="s">
        <v>19</v>
      </c>
      <c r="I340" s="228"/>
      <c r="J340" s="224"/>
      <c r="K340" s="224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142</v>
      </c>
      <c r="AU340" s="233" t="s">
        <v>138</v>
      </c>
      <c r="AV340" s="13" t="s">
        <v>79</v>
      </c>
      <c r="AW340" s="13" t="s">
        <v>33</v>
      </c>
      <c r="AX340" s="13" t="s">
        <v>71</v>
      </c>
      <c r="AY340" s="233" t="s">
        <v>129</v>
      </c>
    </row>
    <row r="341" s="14" customFormat="1">
      <c r="A341" s="14"/>
      <c r="B341" s="234"/>
      <c r="C341" s="235"/>
      <c r="D341" s="225" t="s">
        <v>142</v>
      </c>
      <c r="E341" s="236" t="s">
        <v>19</v>
      </c>
      <c r="F341" s="237" t="s">
        <v>202</v>
      </c>
      <c r="G341" s="235"/>
      <c r="H341" s="238">
        <v>10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4" t="s">
        <v>142</v>
      </c>
      <c r="AU341" s="244" t="s">
        <v>138</v>
      </c>
      <c r="AV341" s="14" t="s">
        <v>138</v>
      </c>
      <c r="AW341" s="14" t="s">
        <v>33</v>
      </c>
      <c r="AX341" s="14" t="s">
        <v>71</v>
      </c>
      <c r="AY341" s="244" t="s">
        <v>129</v>
      </c>
    </row>
    <row r="342" s="13" customFormat="1">
      <c r="A342" s="13"/>
      <c r="B342" s="223"/>
      <c r="C342" s="224"/>
      <c r="D342" s="225" t="s">
        <v>142</v>
      </c>
      <c r="E342" s="226" t="s">
        <v>19</v>
      </c>
      <c r="F342" s="227" t="s">
        <v>158</v>
      </c>
      <c r="G342" s="224"/>
      <c r="H342" s="226" t="s">
        <v>19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142</v>
      </c>
      <c r="AU342" s="233" t="s">
        <v>138</v>
      </c>
      <c r="AV342" s="13" t="s">
        <v>79</v>
      </c>
      <c r="AW342" s="13" t="s">
        <v>33</v>
      </c>
      <c r="AX342" s="13" t="s">
        <v>71</v>
      </c>
      <c r="AY342" s="233" t="s">
        <v>129</v>
      </c>
    </row>
    <row r="343" s="14" customFormat="1">
      <c r="A343" s="14"/>
      <c r="B343" s="234"/>
      <c r="C343" s="235"/>
      <c r="D343" s="225" t="s">
        <v>142</v>
      </c>
      <c r="E343" s="236" t="s">
        <v>19</v>
      </c>
      <c r="F343" s="237" t="s">
        <v>159</v>
      </c>
      <c r="G343" s="235"/>
      <c r="H343" s="238">
        <v>6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142</v>
      </c>
      <c r="AU343" s="244" t="s">
        <v>138</v>
      </c>
      <c r="AV343" s="14" t="s">
        <v>138</v>
      </c>
      <c r="AW343" s="14" t="s">
        <v>33</v>
      </c>
      <c r="AX343" s="14" t="s">
        <v>71</v>
      </c>
      <c r="AY343" s="244" t="s">
        <v>129</v>
      </c>
    </row>
    <row r="344" s="15" customFormat="1">
      <c r="A344" s="15"/>
      <c r="B344" s="245"/>
      <c r="C344" s="246"/>
      <c r="D344" s="225" t="s">
        <v>142</v>
      </c>
      <c r="E344" s="247" t="s">
        <v>19</v>
      </c>
      <c r="F344" s="248" t="s">
        <v>149</v>
      </c>
      <c r="G344" s="246"/>
      <c r="H344" s="249">
        <v>16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5" t="s">
        <v>142</v>
      </c>
      <c r="AU344" s="255" t="s">
        <v>138</v>
      </c>
      <c r="AV344" s="15" t="s">
        <v>137</v>
      </c>
      <c r="AW344" s="15" t="s">
        <v>33</v>
      </c>
      <c r="AX344" s="15" t="s">
        <v>79</v>
      </c>
      <c r="AY344" s="255" t="s">
        <v>129</v>
      </c>
    </row>
    <row r="345" s="12" customFormat="1" ht="22.8" customHeight="1">
      <c r="A345" s="12"/>
      <c r="B345" s="189"/>
      <c r="C345" s="190"/>
      <c r="D345" s="191" t="s">
        <v>70</v>
      </c>
      <c r="E345" s="203" t="s">
        <v>369</v>
      </c>
      <c r="F345" s="203" t="s">
        <v>370</v>
      </c>
      <c r="G345" s="190"/>
      <c r="H345" s="190"/>
      <c r="I345" s="193"/>
      <c r="J345" s="204">
        <f>BK345</f>
        <v>0</v>
      </c>
      <c r="K345" s="190"/>
      <c r="L345" s="195"/>
      <c r="M345" s="196"/>
      <c r="N345" s="197"/>
      <c r="O345" s="197"/>
      <c r="P345" s="198">
        <f>SUM(P346:P382)</f>
        <v>0</v>
      </c>
      <c r="Q345" s="197"/>
      <c r="R345" s="198">
        <f>SUM(R346:R382)</f>
        <v>0.49169999999999997</v>
      </c>
      <c r="S345" s="197"/>
      <c r="T345" s="199">
        <f>SUM(T346:T382)</f>
        <v>0.20249999999999999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0" t="s">
        <v>138</v>
      </c>
      <c r="AT345" s="201" t="s">
        <v>70</v>
      </c>
      <c r="AU345" s="201" t="s">
        <v>79</v>
      </c>
      <c r="AY345" s="200" t="s">
        <v>129</v>
      </c>
      <c r="BK345" s="202">
        <f>SUM(BK346:BK382)</f>
        <v>0</v>
      </c>
    </row>
    <row r="346" s="2" customFormat="1" ht="16.5" customHeight="1">
      <c r="A346" s="39"/>
      <c r="B346" s="40"/>
      <c r="C346" s="205" t="s">
        <v>371</v>
      </c>
      <c r="D346" s="205" t="s">
        <v>132</v>
      </c>
      <c r="E346" s="206" t="s">
        <v>372</v>
      </c>
      <c r="F346" s="207" t="s">
        <v>373</v>
      </c>
      <c r="G346" s="208" t="s">
        <v>213</v>
      </c>
      <c r="H346" s="209">
        <v>15</v>
      </c>
      <c r="I346" s="210"/>
      <c r="J346" s="211">
        <f>ROUND(I346*H346,2)</f>
        <v>0</v>
      </c>
      <c r="K346" s="207" t="s">
        <v>136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243</v>
      </c>
      <c r="AT346" s="216" t="s">
        <v>132</v>
      </c>
      <c r="AU346" s="216" t="s">
        <v>138</v>
      </c>
      <c r="AY346" s="18" t="s">
        <v>129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138</v>
      </c>
      <c r="BK346" s="217">
        <f>ROUND(I346*H346,2)</f>
        <v>0</v>
      </c>
      <c r="BL346" s="18" t="s">
        <v>243</v>
      </c>
      <c r="BM346" s="216" t="s">
        <v>374</v>
      </c>
    </row>
    <row r="347" s="2" customFormat="1">
      <c r="A347" s="39"/>
      <c r="B347" s="40"/>
      <c r="C347" s="41"/>
      <c r="D347" s="218" t="s">
        <v>140</v>
      </c>
      <c r="E347" s="41"/>
      <c r="F347" s="219" t="s">
        <v>375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140</v>
      </c>
      <c r="AU347" s="18" t="s">
        <v>138</v>
      </c>
    </row>
    <row r="348" s="13" customFormat="1">
      <c r="A348" s="13"/>
      <c r="B348" s="223"/>
      <c r="C348" s="224"/>
      <c r="D348" s="225" t="s">
        <v>142</v>
      </c>
      <c r="E348" s="226" t="s">
        <v>19</v>
      </c>
      <c r="F348" s="227" t="s">
        <v>143</v>
      </c>
      <c r="G348" s="224"/>
      <c r="H348" s="226" t="s">
        <v>19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142</v>
      </c>
      <c r="AU348" s="233" t="s">
        <v>138</v>
      </c>
      <c r="AV348" s="13" t="s">
        <v>79</v>
      </c>
      <c r="AW348" s="13" t="s">
        <v>33</v>
      </c>
      <c r="AX348" s="13" t="s">
        <v>71</v>
      </c>
      <c r="AY348" s="233" t="s">
        <v>129</v>
      </c>
    </row>
    <row r="349" s="14" customFormat="1">
      <c r="A349" s="14"/>
      <c r="B349" s="234"/>
      <c r="C349" s="235"/>
      <c r="D349" s="225" t="s">
        <v>142</v>
      </c>
      <c r="E349" s="236" t="s">
        <v>19</v>
      </c>
      <c r="F349" s="237" t="s">
        <v>194</v>
      </c>
      <c r="G349" s="235"/>
      <c r="H349" s="238">
        <v>9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142</v>
      </c>
      <c r="AU349" s="244" t="s">
        <v>138</v>
      </c>
      <c r="AV349" s="14" t="s">
        <v>138</v>
      </c>
      <c r="AW349" s="14" t="s">
        <v>33</v>
      </c>
      <c r="AX349" s="14" t="s">
        <v>71</v>
      </c>
      <c r="AY349" s="244" t="s">
        <v>129</v>
      </c>
    </row>
    <row r="350" s="13" customFormat="1">
      <c r="A350" s="13"/>
      <c r="B350" s="223"/>
      <c r="C350" s="224"/>
      <c r="D350" s="225" t="s">
        <v>142</v>
      </c>
      <c r="E350" s="226" t="s">
        <v>19</v>
      </c>
      <c r="F350" s="227" t="s">
        <v>158</v>
      </c>
      <c r="G350" s="224"/>
      <c r="H350" s="226" t="s">
        <v>19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142</v>
      </c>
      <c r="AU350" s="233" t="s">
        <v>138</v>
      </c>
      <c r="AV350" s="13" t="s">
        <v>79</v>
      </c>
      <c r="AW350" s="13" t="s">
        <v>33</v>
      </c>
      <c r="AX350" s="13" t="s">
        <v>71</v>
      </c>
      <c r="AY350" s="233" t="s">
        <v>129</v>
      </c>
    </row>
    <row r="351" s="14" customFormat="1">
      <c r="A351" s="14"/>
      <c r="B351" s="234"/>
      <c r="C351" s="235"/>
      <c r="D351" s="225" t="s">
        <v>142</v>
      </c>
      <c r="E351" s="236" t="s">
        <v>19</v>
      </c>
      <c r="F351" s="237" t="s">
        <v>159</v>
      </c>
      <c r="G351" s="235"/>
      <c r="H351" s="238">
        <v>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142</v>
      </c>
      <c r="AU351" s="244" t="s">
        <v>138</v>
      </c>
      <c r="AV351" s="14" t="s">
        <v>138</v>
      </c>
      <c r="AW351" s="14" t="s">
        <v>33</v>
      </c>
      <c r="AX351" s="14" t="s">
        <v>71</v>
      </c>
      <c r="AY351" s="244" t="s">
        <v>129</v>
      </c>
    </row>
    <row r="352" s="15" customFormat="1">
      <c r="A352" s="15"/>
      <c r="B352" s="245"/>
      <c r="C352" s="246"/>
      <c r="D352" s="225" t="s">
        <v>142</v>
      </c>
      <c r="E352" s="247" t="s">
        <v>19</v>
      </c>
      <c r="F352" s="248" t="s">
        <v>149</v>
      </c>
      <c r="G352" s="246"/>
      <c r="H352" s="249">
        <v>15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5" t="s">
        <v>142</v>
      </c>
      <c r="AU352" s="255" t="s">
        <v>138</v>
      </c>
      <c r="AV352" s="15" t="s">
        <v>137</v>
      </c>
      <c r="AW352" s="15" t="s">
        <v>33</v>
      </c>
      <c r="AX352" s="15" t="s">
        <v>79</v>
      </c>
      <c r="AY352" s="255" t="s">
        <v>129</v>
      </c>
    </row>
    <row r="353" s="2" customFormat="1" ht="16.5" customHeight="1">
      <c r="A353" s="39"/>
      <c r="B353" s="40"/>
      <c r="C353" s="256" t="s">
        <v>376</v>
      </c>
      <c r="D353" s="256" t="s">
        <v>244</v>
      </c>
      <c r="E353" s="257" t="s">
        <v>377</v>
      </c>
      <c r="F353" s="258" t="s">
        <v>378</v>
      </c>
      <c r="G353" s="259" t="s">
        <v>213</v>
      </c>
      <c r="H353" s="260">
        <v>15</v>
      </c>
      <c r="I353" s="261"/>
      <c r="J353" s="262">
        <f>ROUND(I353*H353,2)</f>
        <v>0</v>
      </c>
      <c r="K353" s="258" t="s">
        <v>136</v>
      </c>
      <c r="L353" s="263"/>
      <c r="M353" s="264" t="s">
        <v>19</v>
      </c>
      <c r="N353" s="265" t="s">
        <v>43</v>
      </c>
      <c r="O353" s="85"/>
      <c r="P353" s="214">
        <f>O353*H353</f>
        <v>0</v>
      </c>
      <c r="Q353" s="214">
        <v>0.0327</v>
      </c>
      <c r="R353" s="214">
        <f>Q353*H353</f>
        <v>0.49049999999999999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339</v>
      </c>
      <c r="AT353" s="216" t="s">
        <v>244</v>
      </c>
      <c r="AU353" s="216" t="s">
        <v>138</v>
      </c>
      <c r="AY353" s="18" t="s">
        <v>129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138</v>
      </c>
      <c r="BK353" s="217">
        <f>ROUND(I353*H353,2)</f>
        <v>0</v>
      </c>
      <c r="BL353" s="18" t="s">
        <v>243</v>
      </c>
      <c r="BM353" s="216" t="s">
        <v>379</v>
      </c>
    </row>
    <row r="354" s="2" customFormat="1">
      <c r="A354" s="39"/>
      <c r="B354" s="40"/>
      <c r="C354" s="41"/>
      <c r="D354" s="218" t="s">
        <v>140</v>
      </c>
      <c r="E354" s="41"/>
      <c r="F354" s="219" t="s">
        <v>380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140</v>
      </c>
      <c r="AU354" s="18" t="s">
        <v>138</v>
      </c>
    </row>
    <row r="355" s="2" customFormat="1" ht="16.5" customHeight="1">
      <c r="A355" s="39"/>
      <c r="B355" s="40"/>
      <c r="C355" s="205" t="s">
        <v>381</v>
      </c>
      <c r="D355" s="205" t="s">
        <v>132</v>
      </c>
      <c r="E355" s="206" t="s">
        <v>382</v>
      </c>
      <c r="F355" s="207" t="s">
        <v>383</v>
      </c>
      <c r="G355" s="208" t="s">
        <v>213</v>
      </c>
      <c r="H355" s="209">
        <v>15</v>
      </c>
      <c r="I355" s="210"/>
      <c r="J355" s="211">
        <f>ROUND(I355*H355,2)</f>
        <v>0</v>
      </c>
      <c r="K355" s="207" t="s">
        <v>136</v>
      </c>
      <c r="L355" s="45"/>
      <c r="M355" s="212" t="s">
        <v>19</v>
      </c>
      <c r="N355" s="213" t="s">
        <v>43</v>
      </c>
      <c r="O355" s="85"/>
      <c r="P355" s="214">
        <f>O355*H355</f>
        <v>0</v>
      </c>
      <c r="Q355" s="214">
        <v>8.0000000000000007E-05</v>
      </c>
      <c r="R355" s="214">
        <f>Q355*H355</f>
        <v>0.0012000000000000001</v>
      </c>
      <c r="S355" s="214">
        <v>0.0135</v>
      </c>
      <c r="T355" s="215">
        <f>S355*H355</f>
        <v>0.20249999999999999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243</v>
      </c>
      <c r="AT355" s="216" t="s">
        <v>132</v>
      </c>
      <c r="AU355" s="216" t="s">
        <v>138</v>
      </c>
      <c r="AY355" s="18" t="s">
        <v>129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138</v>
      </c>
      <c r="BK355" s="217">
        <f>ROUND(I355*H355,2)</f>
        <v>0</v>
      </c>
      <c r="BL355" s="18" t="s">
        <v>243</v>
      </c>
      <c r="BM355" s="216" t="s">
        <v>384</v>
      </c>
    </row>
    <row r="356" s="2" customFormat="1">
      <c r="A356" s="39"/>
      <c r="B356" s="40"/>
      <c r="C356" s="41"/>
      <c r="D356" s="218" t="s">
        <v>140</v>
      </c>
      <c r="E356" s="41"/>
      <c r="F356" s="219" t="s">
        <v>385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138</v>
      </c>
    </row>
    <row r="357" s="13" customFormat="1">
      <c r="A357" s="13"/>
      <c r="B357" s="223"/>
      <c r="C357" s="224"/>
      <c r="D357" s="225" t="s">
        <v>142</v>
      </c>
      <c r="E357" s="226" t="s">
        <v>19</v>
      </c>
      <c r="F357" s="227" t="s">
        <v>143</v>
      </c>
      <c r="G357" s="224"/>
      <c r="H357" s="226" t="s">
        <v>19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142</v>
      </c>
      <c r="AU357" s="233" t="s">
        <v>138</v>
      </c>
      <c r="AV357" s="13" t="s">
        <v>79</v>
      </c>
      <c r="AW357" s="13" t="s">
        <v>33</v>
      </c>
      <c r="AX357" s="13" t="s">
        <v>71</v>
      </c>
      <c r="AY357" s="233" t="s">
        <v>129</v>
      </c>
    </row>
    <row r="358" s="14" customFormat="1">
      <c r="A358" s="14"/>
      <c r="B358" s="234"/>
      <c r="C358" s="235"/>
      <c r="D358" s="225" t="s">
        <v>142</v>
      </c>
      <c r="E358" s="236" t="s">
        <v>19</v>
      </c>
      <c r="F358" s="237" t="s">
        <v>194</v>
      </c>
      <c r="G358" s="235"/>
      <c r="H358" s="238">
        <v>9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142</v>
      </c>
      <c r="AU358" s="244" t="s">
        <v>138</v>
      </c>
      <c r="AV358" s="14" t="s">
        <v>138</v>
      </c>
      <c r="AW358" s="14" t="s">
        <v>33</v>
      </c>
      <c r="AX358" s="14" t="s">
        <v>71</v>
      </c>
      <c r="AY358" s="244" t="s">
        <v>129</v>
      </c>
    </row>
    <row r="359" s="13" customFormat="1">
      <c r="A359" s="13"/>
      <c r="B359" s="223"/>
      <c r="C359" s="224"/>
      <c r="D359" s="225" t="s">
        <v>142</v>
      </c>
      <c r="E359" s="226" t="s">
        <v>19</v>
      </c>
      <c r="F359" s="227" t="s">
        <v>158</v>
      </c>
      <c r="G359" s="224"/>
      <c r="H359" s="226" t="s">
        <v>19</v>
      </c>
      <c r="I359" s="228"/>
      <c r="J359" s="224"/>
      <c r="K359" s="224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142</v>
      </c>
      <c r="AU359" s="233" t="s">
        <v>138</v>
      </c>
      <c r="AV359" s="13" t="s">
        <v>79</v>
      </c>
      <c r="AW359" s="13" t="s">
        <v>33</v>
      </c>
      <c r="AX359" s="13" t="s">
        <v>71</v>
      </c>
      <c r="AY359" s="233" t="s">
        <v>129</v>
      </c>
    </row>
    <row r="360" s="14" customFormat="1">
      <c r="A360" s="14"/>
      <c r="B360" s="234"/>
      <c r="C360" s="235"/>
      <c r="D360" s="225" t="s">
        <v>142</v>
      </c>
      <c r="E360" s="236" t="s">
        <v>19</v>
      </c>
      <c r="F360" s="237" t="s">
        <v>159</v>
      </c>
      <c r="G360" s="235"/>
      <c r="H360" s="238">
        <v>6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142</v>
      </c>
      <c r="AU360" s="244" t="s">
        <v>138</v>
      </c>
      <c r="AV360" s="14" t="s">
        <v>138</v>
      </c>
      <c r="AW360" s="14" t="s">
        <v>33</v>
      </c>
      <c r="AX360" s="14" t="s">
        <v>71</v>
      </c>
      <c r="AY360" s="244" t="s">
        <v>129</v>
      </c>
    </row>
    <row r="361" s="15" customFormat="1">
      <c r="A361" s="15"/>
      <c r="B361" s="245"/>
      <c r="C361" s="246"/>
      <c r="D361" s="225" t="s">
        <v>142</v>
      </c>
      <c r="E361" s="247" t="s">
        <v>19</v>
      </c>
      <c r="F361" s="248" t="s">
        <v>149</v>
      </c>
      <c r="G361" s="246"/>
      <c r="H361" s="249">
        <v>15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5" t="s">
        <v>142</v>
      </c>
      <c r="AU361" s="255" t="s">
        <v>138</v>
      </c>
      <c r="AV361" s="15" t="s">
        <v>137</v>
      </c>
      <c r="AW361" s="15" t="s">
        <v>33</v>
      </c>
      <c r="AX361" s="15" t="s">
        <v>79</v>
      </c>
      <c r="AY361" s="255" t="s">
        <v>129</v>
      </c>
    </row>
    <row r="362" s="2" customFormat="1" ht="24.15" customHeight="1">
      <c r="A362" s="39"/>
      <c r="B362" s="40"/>
      <c r="C362" s="205" t="s">
        <v>386</v>
      </c>
      <c r="D362" s="205" t="s">
        <v>132</v>
      </c>
      <c r="E362" s="206" t="s">
        <v>387</v>
      </c>
      <c r="F362" s="207" t="s">
        <v>388</v>
      </c>
      <c r="G362" s="208" t="s">
        <v>389</v>
      </c>
      <c r="H362" s="209">
        <v>1</v>
      </c>
      <c r="I362" s="210"/>
      <c r="J362" s="211">
        <f>ROUND(I362*H362,2)</f>
        <v>0</v>
      </c>
      <c r="K362" s="207" t="s">
        <v>136</v>
      </c>
      <c r="L362" s="45"/>
      <c r="M362" s="212" t="s">
        <v>19</v>
      </c>
      <c r="N362" s="213" t="s">
        <v>43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243</v>
      </c>
      <c r="AT362" s="216" t="s">
        <v>132</v>
      </c>
      <c r="AU362" s="216" t="s">
        <v>138</v>
      </c>
      <c r="AY362" s="18" t="s">
        <v>129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138</v>
      </c>
      <c r="BK362" s="217">
        <f>ROUND(I362*H362,2)</f>
        <v>0</v>
      </c>
      <c r="BL362" s="18" t="s">
        <v>243</v>
      </c>
      <c r="BM362" s="216" t="s">
        <v>390</v>
      </c>
    </row>
    <row r="363" s="2" customFormat="1">
      <c r="A363" s="39"/>
      <c r="B363" s="40"/>
      <c r="C363" s="41"/>
      <c r="D363" s="218" t="s">
        <v>140</v>
      </c>
      <c r="E363" s="41"/>
      <c r="F363" s="219" t="s">
        <v>391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140</v>
      </c>
      <c r="AU363" s="18" t="s">
        <v>138</v>
      </c>
    </row>
    <row r="364" s="14" customFormat="1">
      <c r="A364" s="14"/>
      <c r="B364" s="234"/>
      <c r="C364" s="235"/>
      <c r="D364" s="225" t="s">
        <v>142</v>
      </c>
      <c r="E364" s="236" t="s">
        <v>19</v>
      </c>
      <c r="F364" s="237" t="s">
        <v>79</v>
      </c>
      <c r="G364" s="235"/>
      <c r="H364" s="238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142</v>
      </c>
      <c r="AU364" s="244" t="s">
        <v>138</v>
      </c>
      <c r="AV364" s="14" t="s">
        <v>138</v>
      </c>
      <c r="AW364" s="14" t="s">
        <v>33</v>
      </c>
      <c r="AX364" s="14" t="s">
        <v>79</v>
      </c>
      <c r="AY364" s="244" t="s">
        <v>129</v>
      </c>
    </row>
    <row r="365" s="2" customFormat="1" ht="16.5" customHeight="1">
      <c r="A365" s="39"/>
      <c r="B365" s="40"/>
      <c r="C365" s="205" t="s">
        <v>392</v>
      </c>
      <c r="D365" s="205" t="s">
        <v>132</v>
      </c>
      <c r="E365" s="206" t="s">
        <v>393</v>
      </c>
      <c r="F365" s="207" t="s">
        <v>394</v>
      </c>
      <c r="G365" s="208" t="s">
        <v>389</v>
      </c>
      <c r="H365" s="209">
        <v>1</v>
      </c>
      <c r="I365" s="210"/>
      <c r="J365" s="211">
        <f>ROUND(I365*H365,2)</f>
        <v>0</v>
      </c>
      <c r="K365" s="207" t="s">
        <v>136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243</v>
      </c>
      <c r="AT365" s="216" t="s">
        <v>132</v>
      </c>
      <c r="AU365" s="216" t="s">
        <v>138</v>
      </c>
      <c r="AY365" s="18" t="s">
        <v>129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138</v>
      </c>
      <c r="BK365" s="217">
        <f>ROUND(I365*H365,2)</f>
        <v>0</v>
      </c>
      <c r="BL365" s="18" t="s">
        <v>243</v>
      </c>
      <c r="BM365" s="216" t="s">
        <v>395</v>
      </c>
    </row>
    <row r="366" s="2" customFormat="1">
      <c r="A366" s="39"/>
      <c r="B366" s="40"/>
      <c r="C366" s="41"/>
      <c r="D366" s="218" t="s">
        <v>140</v>
      </c>
      <c r="E366" s="41"/>
      <c r="F366" s="219" t="s">
        <v>396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140</v>
      </c>
      <c r="AU366" s="18" t="s">
        <v>138</v>
      </c>
    </row>
    <row r="367" s="14" customFormat="1">
      <c r="A367" s="14"/>
      <c r="B367" s="234"/>
      <c r="C367" s="235"/>
      <c r="D367" s="225" t="s">
        <v>142</v>
      </c>
      <c r="E367" s="236" t="s">
        <v>19</v>
      </c>
      <c r="F367" s="237" t="s">
        <v>79</v>
      </c>
      <c r="G367" s="235"/>
      <c r="H367" s="238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142</v>
      </c>
      <c r="AU367" s="244" t="s">
        <v>138</v>
      </c>
      <c r="AV367" s="14" t="s">
        <v>138</v>
      </c>
      <c r="AW367" s="14" t="s">
        <v>33</v>
      </c>
      <c r="AX367" s="14" t="s">
        <v>79</v>
      </c>
      <c r="AY367" s="244" t="s">
        <v>129</v>
      </c>
    </row>
    <row r="368" s="2" customFormat="1" ht="37.8" customHeight="1">
      <c r="A368" s="39"/>
      <c r="B368" s="40"/>
      <c r="C368" s="205" t="s">
        <v>397</v>
      </c>
      <c r="D368" s="205" t="s">
        <v>132</v>
      </c>
      <c r="E368" s="206" t="s">
        <v>398</v>
      </c>
      <c r="F368" s="207" t="s">
        <v>399</v>
      </c>
      <c r="G368" s="208" t="s">
        <v>389</v>
      </c>
      <c r="H368" s="209">
        <v>15</v>
      </c>
      <c r="I368" s="210"/>
      <c r="J368" s="211">
        <f>ROUND(I368*H368,2)</f>
        <v>0</v>
      </c>
      <c r="K368" s="207" t="s">
        <v>400</v>
      </c>
      <c r="L368" s="45"/>
      <c r="M368" s="212" t="s">
        <v>19</v>
      </c>
      <c r="N368" s="213" t="s">
        <v>43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243</v>
      </c>
      <c r="AT368" s="216" t="s">
        <v>132</v>
      </c>
      <c r="AU368" s="216" t="s">
        <v>138</v>
      </c>
      <c r="AY368" s="18" t="s">
        <v>129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138</v>
      </c>
      <c r="BK368" s="217">
        <f>ROUND(I368*H368,2)</f>
        <v>0</v>
      </c>
      <c r="BL368" s="18" t="s">
        <v>243</v>
      </c>
      <c r="BM368" s="216" t="s">
        <v>401</v>
      </c>
    </row>
    <row r="369" s="13" customFormat="1">
      <c r="A369" s="13"/>
      <c r="B369" s="223"/>
      <c r="C369" s="224"/>
      <c r="D369" s="225" t="s">
        <v>142</v>
      </c>
      <c r="E369" s="226" t="s">
        <v>19</v>
      </c>
      <c r="F369" s="227" t="s">
        <v>143</v>
      </c>
      <c r="G369" s="224"/>
      <c r="H369" s="226" t="s">
        <v>19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142</v>
      </c>
      <c r="AU369" s="233" t="s">
        <v>138</v>
      </c>
      <c r="AV369" s="13" t="s">
        <v>79</v>
      </c>
      <c r="AW369" s="13" t="s">
        <v>33</v>
      </c>
      <c r="AX369" s="13" t="s">
        <v>71</v>
      </c>
      <c r="AY369" s="233" t="s">
        <v>129</v>
      </c>
    </row>
    <row r="370" s="14" customFormat="1">
      <c r="A370" s="14"/>
      <c r="B370" s="234"/>
      <c r="C370" s="235"/>
      <c r="D370" s="225" t="s">
        <v>142</v>
      </c>
      <c r="E370" s="236" t="s">
        <v>19</v>
      </c>
      <c r="F370" s="237" t="s">
        <v>194</v>
      </c>
      <c r="G370" s="235"/>
      <c r="H370" s="238">
        <v>9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142</v>
      </c>
      <c r="AU370" s="244" t="s">
        <v>138</v>
      </c>
      <c r="AV370" s="14" t="s">
        <v>138</v>
      </c>
      <c r="AW370" s="14" t="s">
        <v>33</v>
      </c>
      <c r="AX370" s="14" t="s">
        <v>71</v>
      </c>
      <c r="AY370" s="244" t="s">
        <v>129</v>
      </c>
    </row>
    <row r="371" s="13" customFormat="1">
      <c r="A371" s="13"/>
      <c r="B371" s="223"/>
      <c r="C371" s="224"/>
      <c r="D371" s="225" t="s">
        <v>142</v>
      </c>
      <c r="E371" s="226" t="s">
        <v>19</v>
      </c>
      <c r="F371" s="227" t="s">
        <v>158</v>
      </c>
      <c r="G371" s="224"/>
      <c r="H371" s="226" t="s">
        <v>19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142</v>
      </c>
      <c r="AU371" s="233" t="s">
        <v>138</v>
      </c>
      <c r="AV371" s="13" t="s">
        <v>79</v>
      </c>
      <c r="AW371" s="13" t="s">
        <v>33</v>
      </c>
      <c r="AX371" s="13" t="s">
        <v>71</v>
      </c>
      <c r="AY371" s="233" t="s">
        <v>129</v>
      </c>
    </row>
    <row r="372" s="14" customFormat="1">
      <c r="A372" s="14"/>
      <c r="B372" s="234"/>
      <c r="C372" s="235"/>
      <c r="D372" s="225" t="s">
        <v>142</v>
      </c>
      <c r="E372" s="236" t="s">
        <v>19</v>
      </c>
      <c r="F372" s="237" t="s">
        <v>159</v>
      </c>
      <c r="G372" s="235"/>
      <c r="H372" s="238">
        <v>6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4" t="s">
        <v>142</v>
      </c>
      <c r="AU372" s="244" t="s">
        <v>138</v>
      </c>
      <c r="AV372" s="14" t="s">
        <v>138</v>
      </c>
      <c r="AW372" s="14" t="s">
        <v>33</v>
      </c>
      <c r="AX372" s="14" t="s">
        <v>71</v>
      </c>
      <c r="AY372" s="244" t="s">
        <v>129</v>
      </c>
    </row>
    <row r="373" s="15" customFormat="1">
      <c r="A373" s="15"/>
      <c r="B373" s="245"/>
      <c r="C373" s="246"/>
      <c r="D373" s="225" t="s">
        <v>142</v>
      </c>
      <c r="E373" s="247" t="s">
        <v>19</v>
      </c>
      <c r="F373" s="248" t="s">
        <v>149</v>
      </c>
      <c r="G373" s="246"/>
      <c r="H373" s="249">
        <v>15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5" t="s">
        <v>142</v>
      </c>
      <c r="AU373" s="255" t="s">
        <v>138</v>
      </c>
      <c r="AV373" s="15" t="s">
        <v>137</v>
      </c>
      <c r="AW373" s="15" t="s">
        <v>33</v>
      </c>
      <c r="AX373" s="15" t="s">
        <v>79</v>
      </c>
      <c r="AY373" s="255" t="s">
        <v>129</v>
      </c>
    </row>
    <row r="374" s="2" customFormat="1" ht="24.15" customHeight="1">
      <c r="A374" s="39"/>
      <c r="B374" s="40"/>
      <c r="C374" s="205" t="s">
        <v>402</v>
      </c>
      <c r="D374" s="205" t="s">
        <v>132</v>
      </c>
      <c r="E374" s="206" t="s">
        <v>403</v>
      </c>
      <c r="F374" s="207" t="s">
        <v>404</v>
      </c>
      <c r="G374" s="208" t="s">
        <v>313</v>
      </c>
      <c r="H374" s="209">
        <v>0.49199999999999999</v>
      </c>
      <c r="I374" s="210"/>
      <c r="J374" s="211">
        <f>ROUND(I374*H374,2)</f>
        <v>0</v>
      </c>
      <c r="K374" s="207" t="s">
        <v>136</v>
      </c>
      <c r="L374" s="45"/>
      <c r="M374" s="212" t="s">
        <v>19</v>
      </c>
      <c r="N374" s="213" t="s">
        <v>43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243</v>
      </c>
      <c r="AT374" s="216" t="s">
        <v>132</v>
      </c>
      <c r="AU374" s="216" t="s">
        <v>138</v>
      </c>
      <c r="AY374" s="18" t="s">
        <v>129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138</v>
      </c>
      <c r="BK374" s="217">
        <f>ROUND(I374*H374,2)</f>
        <v>0</v>
      </c>
      <c r="BL374" s="18" t="s">
        <v>243</v>
      </c>
      <c r="BM374" s="216" t="s">
        <v>405</v>
      </c>
    </row>
    <row r="375" s="2" customFormat="1">
      <c r="A375" s="39"/>
      <c r="B375" s="40"/>
      <c r="C375" s="41"/>
      <c r="D375" s="218" t="s">
        <v>140</v>
      </c>
      <c r="E375" s="41"/>
      <c r="F375" s="219" t="s">
        <v>406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140</v>
      </c>
      <c r="AU375" s="18" t="s">
        <v>138</v>
      </c>
    </row>
    <row r="376" s="2" customFormat="1" ht="24.15" customHeight="1">
      <c r="A376" s="39"/>
      <c r="B376" s="40"/>
      <c r="C376" s="205" t="s">
        <v>407</v>
      </c>
      <c r="D376" s="205" t="s">
        <v>132</v>
      </c>
      <c r="E376" s="206" t="s">
        <v>408</v>
      </c>
      <c r="F376" s="207" t="s">
        <v>409</v>
      </c>
      <c r="G376" s="208" t="s">
        <v>313</v>
      </c>
      <c r="H376" s="209">
        <v>0.49199999999999999</v>
      </c>
      <c r="I376" s="210"/>
      <c r="J376" s="211">
        <f>ROUND(I376*H376,2)</f>
        <v>0</v>
      </c>
      <c r="K376" s="207" t="s">
        <v>136</v>
      </c>
      <c r="L376" s="45"/>
      <c r="M376" s="212" t="s">
        <v>19</v>
      </c>
      <c r="N376" s="213" t="s">
        <v>43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243</v>
      </c>
      <c r="AT376" s="216" t="s">
        <v>132</v>
      </c>
      <c r="AU376" s="216" t="s">
        <v>138</v>
      </c>
      <c r="AY376" s="18" t="s">
        <v>129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138</v>
      </c>
      <c r="BK376" s="217">
        <f>ROUND(I376*H376,2)</f>
        <v>0</v>
      </c>
      <c r="BL376" s="18" t="s">
        <v>243</v>
      </c>
      <c r="BM376" s="216" t="s">
        <v>410</v>
      </c>
    </row>
    <row r="377" s="2" customFormat="1">
      <c r="A377" s="39"/>
      <c r="B377" s="40"/>
      <c r="C377" s="41"/>
      <c r="D377" s="218" t="s">
        <v>140</v>
      </c>
      <c r="E377" s="41"/>
      <c r="F377" s="219" t="s">
        <v>411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140</v>
      </c>
      <c r="AU377" s="18" t="s">
        <v>138</v>
      </c>
    </row>
    <row r="378" s="2" customFormat="1" ht="24.15" customHeight="1">
      <c r="A378" s="39"/>
      <c r="B378" s="40"/>
      <c r="C378" s="205" t="s">
        <v>412</v>
      </c>
      <c r="D378" s="205" t="s">
        <v>132</v>
      </c>
      <c r="E378" s="206" t="s">
        <v>413</v>
      </c>
      <c r="F378" s="207" t="s">
        <v>414</v>
      </c>
      <c r="G378" s="208" t="s">
        <v>313</v>
      </c>
      <c r="H378" s="209">
        <v>0.49199999999999999</v>
      </c>
      <c r="I378" s="210"/>
      <c r="J378" s="211">
        <f>ROUND(I378*H378,2)</f>
        <v>0</v>
      </c>
      <c r="K378" s="207" t="s">
        <v>136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243</v>
      </c>
      <c r="AT378" s="216" t="s">
        <v>132</v>
      </c>
      <c r="AU378" s="216" t="s">
        <v>138</v>
      </c>
      <c r="AY378" s="18" t="s">
        <v>129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138</v>
      </c>
      <c r="BK378" s="217">
        <f>ROUND(I378*H378,2)</f>
        <v>0</v>
      </c>
      <c r="BL378" s="18" t="s">
        <v>243</v>
      </c>
      <c r="BM378" s="216" t="s">
        <v>415</v>
      </c>
    </row>
    <row r="379" s="2" customFormat="1">
      <c r="A379" s="39"/>
      <c r="B379" s="40"/>
      <c r="C379" s="41"/>
      <c r="D379" s="218" t="s">
        <v>140</v>
      </c>
      <c r="E379" s="41"/>
      <c r="F379" s="219" t="s">
        <v>416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140</v>
      </c>
      <c r="AU379" s="18" t="s">
        <v>138</v>
      </c>
    </row>
    <row r="380" s="2" customFormat="1" ht="33" customHeight="1">
      <c r="A380" s="39"/>
      <c r="B380" s="40"/>
      <c r="C380" s="205" t="s">
        <v>417</v>
      </c>
      <c r="D380" s="205" t="s">
        <v>132</v>
      </c>
      <c r="E380" s="206" t="s">
        <v>418</v>
      </c>
      <c r="F380" s="207" t="s">
        <v>419</v>
      </c>
      <c r="G380" s="208" t="s">
        <v>313</v>
      </c>
      <c r="H380" s="209">
        <v>9.8399999999999999</v>
      </c>
      <c r="I380" s="210"/>
      <c r="J380" s="211">
        <f>ROUND(I380*H380,2)</f>
        <v>0</v>
      </c>
      <c r="K380" s="207" t="s">
        <v>136</v>
      </c>
      <c r="L380" s="45"/>
      <c r="M380" s="212" t="s">
        <v>19</v>
      </c>
      <c r="N380" s="213" t="s">
        <v>43</v>
      </c>
      <c r="O380" s="85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243</v>
      </c>
      <c r="AT380" s="216" t="s">
        <v>132</v>
      </c>
      <c r="AU380" s="216" t="s">
        <v>138</v>
      </c>
      <c r="AY380" s="18" t="s">
        <v>129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138</v>
      </c>
      <c r="BK380" s="217">
        <f>ROUND(I380*H380,2)</f>
        <v>0</v>
      </c>
      <c r="BL380" s="18" t="s">
        <v>243</v>
      </c>
      <c r="BM380" s="216" t="s">
        <v>420</v>
      </c>
    </row>
    <row r="381" s="2" customFormat="1">
      <c r="A381" s="39"/>
      <c r="B381" s="40"/>
      <c r="C381" s="41"/>
      <c r="D381" s="218" t="s">
        <v>140</v>
      </c>
      <c r="E381" s="41"/>
      <c r="F381" s="219" t="s">
        <v>421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140</v>
      </c>
      <c r="AU381" s="18" t="s">
        <v>138</v>
      </c>
    </row>
    <row r="382" s="14" customFormat="1">
      <c r="A382" s="14"/>
      <c r="B382" s="234"/>
      <c r="C382" s="235"/>
      <c r="D382" s="225" t="s">
        <v>142</v>
      </c>
      <c r="E382" s="235"/>
      <c r="F382" s="237" t="s">
        <v>422</v>
      </c>
      <c r="G382" s="235"/>
      <c r="H382" s="238">
        <v>9.8399999999999999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142</v>
      </c>
      <c r="AU382" s="244" t="s">
        <v>138</v>
      </c>
      <c r="AV382" s="14" t="s">
        <v>138</v>
      </c>
      <c r="AW382" s="14" t="s">
        <v>4</v>
      </c>
      <c r="AX382" s="14" t="s">
        <v>79</v>
      </c>
      <c r="AY382" s="244" t="s">
        <v>129</v>
      </c>
    </row>
    <row r="383" s="12" customFormat="1" ht="22.8" customHeight="1">
      <c r="A383" s="12"/>
      <c r="B383" s="189"/>
      <c r="C383" s="190"/>
      <c r="D383" s="191" t="s">
        <v>70</v>
      </c>
      <c r="E383" s="203" t="s">
        <v>423</v>
      </c>
      <c r="F383" s="203" t="s">
        <v>424</v>
      </c>
      <c r="G383" s="190"/>
      <c r="H383" s="190"/>
      <c r="I383" s="193"/>
      <c r="J383" s="204">
        <f>BK383</f>
        <v>0</v>
      </c>
      <c r="K383" s="190"/>
      <c r="L383" s="195"/>
      <c r="M383" s="196"/>
      <c r="N383" s="197"/>
      <c r="O383" s="197"/>
      <c r="P383" s="198">
        <f>SUM(P384:P396)</f>
        <v>0</v>
      </c>
      <c r="Q383" s="197"/>
      <c r="R383" s="198">
        <f>SUM(R384:R396)</f>
        <v>0.14999999999999999</v>
      </c>
      <c r="S383" s="197"/>
      <c r="T383" s="199">
        <f>SUM(T384:T396)</f>
        <v>0.0022499999999999998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0" t="s">
        <v>138</v>
      </c>
      <c r="AT383" s="201" t="s">
        <v>70</v>
      </c>
      <c r="AU383" s="201" t="s">
        <v>79</v>
      </c>
      <c r="AY383" s="200" t="s">
        <v>129</v>
      </c>
      <c r="BK383" s="202">
        <f>SUM(BK384:BK396)</f>
        <v>0</v>
      </c>
    </row>
    <row r="384" s="2" customFormat="1" ht="16.5" customHeight="1">
      <c r="A384" s="39"/>
      <c r="B384" s="40"/>
      <c r="C384" s="205" t="s">
        <v>425</v>
      </c>
      <c r="D384" s="205" t="s">
        <v>132</v>
      </c>
      <c r="E384" s="206" t="s">
        <v>426</v>
      </c>
      <c r="F384" s="207" t="s">
        <v>427</v>
      </c>
      <c r="G384" s="208" t="s">
        <v>213</v>
      </c>
      <c r="H384" s="209">
        <v>15</v>
      </c>
      <c r="I384" s="210"/>
      <c r="J384" s="211">
        <f>ROUND(I384*H384,2)</f>
        <v>0</v>
      </c>
      <c r="K384" s="207" t="s">
        <v>136</v>
      </c>
      <c r="L384" s="45"/>
      <c r="M384" s="212" t="s">
        <v>19</v>
      </c>
      <c r="N384" s="213" t="s">
        <v>43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0.00014999999999999999</v>
      </c>
      <c r="T384" s="215">
        <f>S384*H384</f>
        <v>0.0022499999999999998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243</v>
      </c>
      <c r="AT384" s="216" t="s">
        <v>132</v>
      </c>
      <c r="AU384" s="216" t="s">
        <v>138</v>
      </c>
      <c r="AY384" s="18" t="s">
        <v>129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138</v>
      </c>
      <c r="BK384" s="217">
        <f>ROUND(I384*H384,2)</f>
        <v>0</v>
      </c>
      <c r="BL384" s="18" t="s">
        <v>243</v>
      </c>
      <c r="BM384" s="216" t="s">
        <v>428</v>
      </c>
    </row>
    <row r="385" s="2" customFormat="1">
      <c r="A385" s="39"/>
      <c r="B385" s="40"/>
      <c r="C385" s="41"/>
      <c r="D385" s="218" t="s">
        <v>140</v>
      </c>
      <c r="E385" s="41"/>
      <c r="F385" s="219" t="s">
        <v>429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140</v>
      </c>
      <c r="AU385" s="18" t="s">
        <v>138</v>
      </c>
    </row>
    <row r="386" s="13" customFormat="1">
      <c r="A386" s="13"/>
      <c r="B386" s="223"/>
      <c r="C386" s="224"/>
      <c r="D386" s="225" t="s">
        <v>142</v>
      </c>
      <c r="E386" s="226" t="s">
        <v>19</v>
      </c>
      <c r="F386" s="227" t="s">
        <v>143</v>
      </c>
      <c r="G386" s="224"/>
      <c r="H386" s="226" t="s">
        <v>19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142</v>
      </c>
      <c r="AU386" s="233" t="s">
        <v>138</v>
      </c>
      <c r="AV386" s="13" t="s">
        <v>79</v>
      </c>
      <c r="AW386" s="13" t="s">
        <v>33</v>
      </c>
      <c r="AX386" s="13" t="s">
        <v>71</v>
      </c>
      <c r="AY386" s="233" t="s">
        <v>129</v>
      </c>
    </row>
    <row r="387" s="14" customFormat="1">
      <c r="A387" s="14"/>
      <c r="B387" s="234"/>
      <c r="C387" s="235"/>
      <c r="D387" s="225" t="s">
        <v>142</v>
      </c>
      <c r="E387" s="236" t="s">
        <v>19</v>
      </c>
      <c r="F387" s="237" t="s">
        <v>194</v>
      </c>
      <c r="G387" s="235"/>
      <c r="H387" s="238">
        <v>9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142</v>
      </c>
      <c r="AU387" s="244" t="s">
        <v>138</v>
      </c>
      <c r="AV387" s="14" t="s">
        <v>138</v>
      </c>
      <c r="AW387" s="14" t="s">
        <v>33</v>
      </c>
      <c r="AX387" s="14" t="s">
        <v>71</v>
      </c>
      <c r="AY387" s="244" t="s">
        <v>129</v>
      </c>
    </row>
    <row r="388" s="13" customFormat="1">
      <c r="A388" s="13"/>
      <c r="B388" s="223"/>
      <c r="C388" s="224"/>
      <c r="D388" s="225" t="s">
        <v>142</v>
      </c>
      <c r="E388" s="226" t="s">
        <v>19</v>
      </c>
      <c r="F388" s="227" t="s">
        <v>158</v>
      </c>
      <c r="G388" s="224"/>
      <c r="H388" s="226" t="s">
        <v>19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142</v>
      </c>
      <c r="AU388" s="233" t="s">
        <v>138</v>
      </c>
      <c r="AV388" s="13" t="s">
        <v>79</v>
      </c>
      <c r="AW388" s="13" t="s">
        <v>33</v>
      </c>
      <c r="AX388" s="13" t="s">
        <v>71</v>
      </c>
      <c r="AY388" s="233" t="s">
        <v>129</v>
      </c>
    </row>
    <row r="389" s="14" customFormat="1">
      <c r="A389" s="14"/>
      <c r="B389" s="234"/>
      <c r="C389" s="235"/>
      <c r="D389" s="225" t="s">
        <v>142</v>
      </c>
      <c r="E389" s="236" t="s">
        <v>19</v>
      </c>
      <c r="F389" s="237" t="s">
        <v>159</v>
      </c>
      <c r="G389" s="235"/>
      <c r="H389" s="238">
        <v>6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142</v>
      </c>
      <c r="AU389" s="244" t="s">
        <v>138</v>
      </c>
      <c r="AV389" s="14" t="s">
        <v>138</v>
      </c>
      <c r="AW389" s="14" t="s">
        <v>33</v>
      </c>
      <c r="AX389" s="14" t="s">
        <v>71</v>
      </c>
      <c r="AY389" s="244" t="s">
        <v>129</v>
      </c>
    </row>
    <row r="390" s="15" customFormat="1">
      <c r="A390" s="15"/>
      <c r="B390" s="245"/>
      <c r="C390" s="246"/>
      <c r="D390" s="225" t="s">
        <v>142</v>
      </c>
      <c r="E390" s="247" t="s">
        <v>19</v>
      </c>
      <c r="F390" s="248" t="s">
        <v>149</v>
      </c>
      <c r="G390" s="246"/>
      <c r="H390" s="249">
        <v>15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5" t="s">
        <v>142</v>
      </c>
      <c r="AU390" s="255" t="s">
        <v>138</v>
      </c>
      <c r="AV390" s="15" t="s">
        <v>137</v>
      </c>
      <c r="AW390" s="15" t="s">
        <v>33</v>
      </c>
      <c r="AX390" s="15" t="s">
        <v>79</v>
      </c>
      <c r="AY390" s="255" t="s">
        <v>129</v>
      </c>
    </row>
    <row r="391" s="2" customFormat="1" ht="24.15" customHeight="1">
      <c r="A391" s="39"/>
      <c r="B391" s="40"/>
      <c r="C391" s="205" t="s">
        <v>430</v>
      </c>
      <c r="D391" s="205" t="s">
        <v>132</v>
      </c>
      <c r="E391" s="206" t="s">
        <v>431</v>
      </c>
      <c r="F391" s="207" t="s">
        <v>432</v>
      </c>
      <c r="G391" s="208" t="s">
        <v>389</v>
      </c>
      <c r="H391" s="209">
        <v>15</v>
      </c>
      <c r="I391" s="210"/>
      <c r="J391" s="211">
        <f>ROUND(I391*H391,2)</f>
        <v>0</v>
      </c>
      <c r="K391" s="207" t="s">
        <v>400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0.01</v>
      </c>
      <c r="R391" s="214">
        <f>Q391*H391</f>
        <v>0.14999999999999999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243</v>
      </c>
      <c r="AT391" s="216" t="s">
        <v>132</v>
      </c>
      <c r="AU391" s="216" t="s">
        <v>138</v>
      </c>
      <c r="AY391" s="18" t="s">
        <v>129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138</v>
      </c>
      <c r="BK391" s="217">
        <f>ROUND(I391*H391,2)</f>
        <v>0</v>
      </c>
      <c r="BL391" s="18" t="s">
        <v>243</v>
      </c>
      <c r="BM391" s="216" t="s">
        <v>433</v>
      </c>
    </row>
    <row r="392" s="13" customFormat="1">
      <c r="A392" s="13"/>
      <c r="B392" s="223"/>
      <c r="C392" s="224"/>
      <c r="D392" s="225" t="s">
        <v>142</v>
      </c>
      <c r="E392" s="226" t="s">
        <v>19</v>
      </c>
      <c r="F392" s="227" t="s">
        <v>143</v>
      </c>
      <c r="G392" s="224"/>
      <c r="H392" s="226" t="s">
        <v>19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142</v>
      </c>
      <c r="AU392" s="233" t="s">
        <v>138</v>
      </c>
      <c r="AV392" s="13" t="s">
        <v>79</v>
      </c>
      <c r="AW392" s="13" t="s">
        <v>33</v>
      </c>
      <c r="AX392" s="13" t="s">
        <v>71</v>
      </c>
      <c r="AY392" s="233" t="s">
        <v>129</v>
      </c>
    </row>
    <row r="393" s="14" customFormat="1">
      <c r="A393" s="14"/>
      <c r="B393" s="234"/>
      <c r="C393" s="235"/>
      <c r="D393" s="225" t="s">
        <v>142</v>
      </c>
      <c r="E393" s="236" t="s">
        <v>19</v>
      </c>
      <c r="F393" s="237" t="s">
        <v>194</v>
      </c>
      <c r="G393" s="235"/>
      <c r="H393" s="238">
        <v>9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4" t="s">
        <v>142</v>
      </c>
      <c r="AU393" s="244" t="s">
        <v>138</v>
      </c>
      <c r="AV393" s="14" t="s">
        <v>138</v>
      </c>
      <c r="AW393" s="14" t="s">
        <v>33</v>
      </c>
      <c r="AX393" s="14" t="s">
        <v>71</v>
      </c>
      <c r="AY393" s="244" t="s">
        <v>129</v>
      </c>
    </row>
    <row r="394" s="13" customFormat="1">
      <c r="A394" s="13"/>
      <c r="B394" s="223"/>
      <c r="C394" s="224"/>
      <c r="D394" s="225" t="s">
        <v>142</v>
      </c>
      <c r="E394" s="226" t="s">
        <v>19</v>
      </c>
      <c r="F394" s="227" t="s">
        <v>158</v>
      </c>
      <c r="G394" s="224"/>
      <c r="H394" s="226" t="s">
        <v>19</v>
      </c>
      <c r="I394" s="228"/>
      <c r="J394" s="224"/>
      <c r="K394" s="224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142</v>
      </c>
      <c r="AU394" s="233" t="s">
        <v>138</v>
      </c>
      <c r="AV394" s="13" t="s">
        <v>79</v>
      </c>
      <c r="AW394" s="13" t="s">
        <v>33</v>
      </c>
      <c r="AX394" s="13" t="s">
        <v>71</v>
      </c>
      <c r="AY394" s="233" t="s">
        <v>129</v>
      </c>
    </row>
    <row r="395" s="14" customFormat="1">
      <c r="A395" s="14"/>
      <c r="B395" s="234"/>
      <c r="C395" s="235"/>
      <c r="D395" s="225" t="s">
        <v>142</v>
      </c>
      <c r="E395" s="236" t="s">
        <v>19</v>
      </c>
      <c r="F395" s="237" t="s">
        <v>159</v>
      </c>
      <c r="G395" s="235"/>
      <c r="H395" s="238">
        <v>6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142</v>
      </c>
      <c r="AU395" s="244" t="s">
        <v>138</v>
      </c>
      <c r="AV395" s="14" t="s">
        <v>138</v>
      </c>
      <c r="AW395" s="14" t="s">
        <v>33</v>
      </c>
      <c r="AX395" s="14" t="s">
        <v>71</v>
      </c>
      <c r="AY395" s="244" t="s">
        <v>129</v>
      </c>
    </row>
    <row r="396" s="15" customFormat="1">
      <c r="A396" s="15"/>
      <c r="B396" s="245"/>
      <c r="C396" s="246"/>
      <c r="D396" s="225" t="s">
        <v>142</v>
      </c>
      <c r="E396" s="247" t="s">
        <v>19</v>
      </c>
      <c r="F396" s="248" t="s">
        <v>149</v>
      </c>
      <c r="G396" s="246"/>
      <c r="H396" s="249">
        <v>15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5" t="s">
        <v>142</v>
      </c>
      <c r="AU396" s="255" t="s">
        <v>138</v>
      </c>
      <c r="AV396" s="15" t="s">
        <v>137</v>
      </c>
      <c r="AW396" s="15" t="s">
        <v>33</v>
      </c>
      <c r="AX396" s="15" t="s">
        <v>79</v>
      </c>
      <c r="AY396" s="255" t="s">
        <v>129</v>
      </c>
    </row>
    <row r="397" s="12" customFormat="1" ht="22.8" customHeight="1">
      <c r="A397" s="12"/>
      <c r="B397" s="189"/>
      <c r="C397" s="190"/>
      <c r="D397" s="191" t="s">
        <v>70</v>
      </c>
      <c r="E397" s="203" t="s">
        <v>434</v>
      </c>
      <c r="F397" s="203" t="s">
        <v>435</v>
      </c>
      <c r="G397" s="190"/>
      <c r="H397" s="190"/>
      <c r="I397" s="193"/>
      <c r="J397" s="204">
        <f>BK397</f>
        <v>0</v>
      </c>
      <c r="K397" s="190"/>
      <c r="L397" s="195"/>
      <c r="M397" s="196"/>
      <c r="N397" s="197"/>
      <c r="O397" s="197"/>
      <c r="P397" s="198">
        <f>SUM(P398:P440)</f>
        <v>0</v>
      </c>
      <c r="Q397" s="197"/>
      <c r="R397" s="198">
        <f>SUM(R398:R440)</f>
        <v>1.8400000000000001</v>
      </c>
      <c r="S397" s="197"/>
      <c r="T397" s="199">
        <f>SUM(T398:T440)</f>
        <v>0.35999999999999999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0" t="s">
        <v>138</v>
      </c>
      <c r="AT397" s="201" t="s">
        <v>70</v>
      </c>
      <c r="AU397" s="201" t="s">
        <v>79</v>
      </c>
      <c r="AY397" s="200" t="s">
        <v>129</v>
      </c>
      <c r="BK397" s="202">
        <f>SUM(BK398:BK440)</f>
        <v>0</v>
      </c>
    </row>
    <row r="398" s="2" customFormat="1" ht="24.15" customHeight="1">
      <c r="A398" s="39"/>
      <c r="B398" s="40"/>
      <c r="C398" s="205" t="s">
        <v>436</v>
      </c>
      <c r="D398" s="205" t="s">
        <v>132</v>
      </c>
      <c r="E398" s="206" t="s">
        <v>437</v>
      </c>
      <c r="F398" s="207" t="s">
        <v>438</v>
      </c>
      <c r="G398" s="208" t="s">
        <v>213</v>
      </c>
      <c r="H398" s="209">
        <v>15</v>
      </c>
      <c r="I398" s="210"/>
      <c r="J398" s="211">
        <f>ROUND(I398*H398,2)</f>
        <v>0</v>
      </c>
      <c r="K398" s="207" t="s">
        <v>136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243</v>
      </c>
      <c r="AT398" s="216" t="s">
        <v>132</v>
      </c>
      <c r="AU398" s="216" t="s">
        <v>138</v>
      </c>
      <c r="AY398" s="18" t="s">
        <v>129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138</v>
      </c>
      <c r="BK398" s="217">
        <f>ROUND(I398*H398,2)</f>
        <v>0</v>
      </c>
      <c r="BL398" s="18" t="s">
        <v>243</v>
      </c>
      <c r="BM398" s="216" t="s">
        <v>439</v>
      </c>
    </row>
    <row r="399" s="2" customFormat="1">
      <c r="A399" s="39"/>
      <c r="B399" s="40"/>
      <c r="C399" s="41"/>
      <c r="D399" s="218" t="s">
        <v>140</v>
      </c>
      <c r="E399" s="41"/>
      <c r="F399" s="219" t="s">
        <v>440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140</v>
      </c>
      <c r="AU399" s="18" t="s">
        <v>138</v>
      </c>
    </row>
    <row r="400" s="13" customFormat="1">
      <c r="A400" s="13"/>
      <c r="B400" s="223"/>
      <c r="C400" s="224"/>
      <c r="D400" s="225" t="s">
        <v>142</v>
      </c>
      <c r="E400" s="226" t="s">
        <v>19</v>
      </c>
      <c r="F400" s="227" t="s">
        <v>143</v>
      </c>
      <c r="G400" s="224"/>
      <c r="H400" s="226" t="s">
        <v>19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142</v>
      </c>
      <c r="AU400" s="233" t="s">
        <v>138</v>
      </c>
      <c r="AV400" s="13" t="s">
        <v>79</v>
      </c>
      <c r="AW400" s="13" t="s">
        <v>33</v>
      </c>
      <c r="AX400" s="13" t="s">
        <v>71</v>
      </c>
      <c r="AY400" s="233" t="s">
        <v>129</v>
      </c>
    </row>
    <row r="401" s="14" customFormat="1">
      <c r="A401" s="14"/>
      <c r="B401" s="234"/>
      <c r="C401" s="235"/>
      <c r="D401" s="225" t="s">
        <v>142</v>
      </c>
      <c r="E401" s="236" t="s">
        <v>19</v>
      </c>
      <c r="F401" s="237" t="s">
        <v>194</v>
      </c>
      <c r="G401" s="235"/>
      <c r="H401" s="238">
        <v>9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142</v>
      </c>
      <c r="AU401" s="244" t="s">
        <v>138</v>
      </c>
      <c r="AV401" s="14" t="s">
        <v>138</v>
      </c>
      <c r="AW401" s="14" t="s">
        <v>33</v>
      </c>
      <c r="AX401" s="14" t="s">
        <v>71</v>
      </c>
      <c r="AY401" s="244" t="s">
        <v>129</v>
      </c>
    </row>
    <row r="402" s="13" customFormat="1">
      <c r="A402" s="13"/>
      <c r="B402" s="223"/>
      <c r="C402" s="224"/>
      <c r="D402" s="225" t="s">
        <v>142</v>
      </c>
      <c r="E402" s="226" t="s">
        <v>19</v>
      </c>
      <c r="F402" s="227" t="s">
        <v>158</v>
      </c>
      <c r="G402" s="224"/>
      <c r="H402" s="226" t="s">
        <v>19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142</v>
      </c>
      <c r="AU402" s="233" t="s">
        <v>138</v>
      </c>
      <c r="AV402" s="13" t="s">
        <v>79</v>
      </c>
      <c r="AW402" s="13" t="s">
        <v>33</v>
      </c>
      <c r="AX402" s="13" t="s">
        <v>71</v>
      </c>
      <c r="AY402" s="233" t="s">
        <v>129</v>
      </c>
    </row>
    <row r="403" s="14" customFormat="1">
      <c r="A403" s="14"/>
      <c r="B403" s="234"/>
      <c r="C403" s="235"/>
      <c r="D403" s="225" t="s">
        <v>142</v>
      </c>
      <c r="E403" s="236" t="s">
        <v>19</v>
      </c>
      <c r="F403" s="237" t="s">
        <v>159</v>
      </c>
      <c r="G403" s="235"/>
      <c r="H403" s="238">
        <v>6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142</v>
      </c>
      <c r="AU403" s="244" t="s">
        <v>138</v>
      </c>
      <c r="AV403" s="14" t="s">
        <v>138</v>
      </c>
      <c r="AW403" s="14" t="s">
        <v>33</v>
      </c>
      <c r="AX403" s="14" t="s">
        <v>71</v>
      </c>
      <c r="AY403" s="244" t="s">
        <v>129</v>
      </c>
    </row>
    <row r="404" s="15" customFormat="1">
      <c r="A404" s="15"/>
      <c r="B404" s="245"/>
      <c r="C404" s="246"/>
      <c r="D404" s="225" t="s">
        <v>142</v>
      </c>
      <c r="E404" s="247" t="s">
        <v>19</v>
      </c>
      <c r="F404" s="248" t="s">
        <v>149</v>
      </c>
      <c r="G404" s="246"/>
      <c r="H404" s="249">
        <v>15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5" t="s">
        <v>142</v>
      </c>
      <c r="AU404" s="255" t="s">
        <v>138</v>
      </c>
      <c r="AV404" s="15" t="s">
        <v>137</v>
      </c>
      <c r="AW404" s="15" t="s">
        <v>33</v>
      </c>
      <c r="AX404" s="15" t="s">
        <v>79</v>
      </c>
      <c r="AY404" s="255" t="s">
        <v>129</v>
      </c>
    </row>
    <row r="405" s="2" customFormat="1" ht="24.15" customHeight="1">
      <c r="A405" s="39"/>
      <c r="B405" s="40"/>
      <c r="C405" s="256" t="s">
        <v>441</v>
      </c>
      <c r="D405" s="256" t="s">
        <v>244</v>
      </c>
      <c r="E405" s="257" t="s">
        <v>442</v>
      </c>
      <c r="F405" s="258" t="s">
        <v>443</v>
      </c>
      <c r="G405" s="259" t="s">
        <v>213</v>
      </c>
      <c r="H405" s="260">
        <v>15</v>
      </c>
      <c r="I405" s="261"/>
      <c r="J405" s="262">
        <f>ROUND(I405*H405,2)</f>
        <v>0</v>
      </c>
      <c r="K405" s="258" t="s">
        <v>136</v>
      </c>
      <c r="L405" s="263"/>
      <c r="M405" s="264" t="s">
        <v>19</v>
      </c>
      <c r="N405" s="265" t="s">
        <v>43</v>
      </c>
      <c r="O405" s="85"/>
      <c r="P405" s="214">
        <f>O405*H405</f>
        <v>0</v>
      </c>
      <c r="Q405" s="214">
        <v>0.016</v>
      </c>
      <c r="R405" s="214">
        <f>Q405*H405</f>
        <v>0.23999999999999999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339</v>
      </c>
      <c r="AT405" s="216" t="s">
        <v>244</v>
      </c>
      <c r="AU405" s="216" t="s">
        <v>138</v>
      </c>
      <c r="AY405" s="18" t="s">
        <v>129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138</v>
      </c>
      <c r="BK405" s="217">
        <f>ROUND(I405*H405,2)</f>
        <v>0</v>
      </c>
      <c r="BL405" s="18" t="s">
        <v>243</v>
      </c>
      <c r="BM405" s="216" t="s">
        <v>444</v>
      </c>
    </row>
    <row r="406" s="2" customFormat="1">
      <c r="A406" s="39"/>
      <c r="B406" s="40"/>
      <c r="C406" s="41"/>
      <c r="D406" s="218" t="s">
        <v>140</v>
      </c>
      <c r="E406" s="41"/>
      <c r="F406" s="219" t="s">
        <v>445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140</v>
      </c>
      <c r="AU406" s="18" t="s">
        <v>138</v>
      </c>
    </row>
    <row r="407" s="2" customFormat="1" ht="24.15" customHeight="1">
      <c r="A407" s="39"/>
      <c r="B407" s="40"/>
      <c r="C407" s="205" t="s">
        <v>446</v>
      </c>
      <c r="D407" s="205" t="s">
        <v>132</v>
      </c>
      <c r="E407" s="206" t="s">
        <v>447</v>
      </c>
      <c r="F407" s="207" t="s">
        <v>448</v>
      </c>
      <c r="G407" s="208" t="s">
        <v>213</v>
      </c>
      <c r="H407" s="209">
        <v>15</v>
      </c>
      <c r="I407" s="210"/>
      <c r="J407" s="211">
        <f>ROUND(I407*H407,2)</f>
        <v>0</v>
      </c>
      <c r="K407" s="207" t="s">
        <v>136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0.024</v>
      </c>
      <c r="T407" s="215">
        <f>S407*H407</f>
        <v>0.35999999999999999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243</v>
      </c>
      <c r="AT407" s="216" t="s">
        <v>132</v>
      </c>
      <c r="AU407" s="216" t="s">
        <v>138</v>
      </c>
      <c r="AY407" s="18" t="s">
        <v>129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138</v>
      </c>
      <c r="BK407" s="217">
        <f>ROUND(I407*H407,2)</f>
        <v>0</v>
      </c>
      <c r="BL407" s="18" t="s">
        <v>243</v>
      </c>
      <c r="BM407" s="216" t="s">
        <v>449</v>
      </c>
    </row>
    <row r="408" s="2" customFormat="1">
      <c r="A408" s="39"/>
      <c r="B408" s="40"/>
      <c r="C408" s="41"/>
      <c r="D408" s="218" t="s">
        <v>140</v>
      </c>
      <c r="E408" s="41"/>
      <c r="F408" s="219" t="s">
        <v>450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140</v>
      </c>
      <c r="AU408" s="18" t="s">
        <v>138</v>
      </c>
    </row>
    <row r="409" s="13" customFormat="1">
      <c r="A409" s="13"/>
      <c r="B409" s="223"/>
      <c r="C409" s="224"/>
      <c r="D409" s="225" t="s">
        <v>142</v>
      </c>
      <c r="E409" s="226" t="s">
        <v>19</v>
      </c>
      <c r="F409" s="227" t="s">
        <v>143</v>
      </c>
      <c r="G409" s="224"/>
      <c r="H409" s="226" t="s">
        <v>19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3" t="s">
        <v>142</v>
      </c>
      <c r="AU409" s="233" t="s">
        <v>138</v>
      </c>
      <c r="AV409" s="13" t="s">
        <v>79</v>
      </c>
      <c r="AW409" s="13" t="s">
        <v>33</v>
      </c>
      <c r="AX409" s="13" t="s">
        <v>71</v>
      </c>
      <c r="AY409" s="233" t="s">
        <v>129</v>
      </c>
    </row>
    <row r="410" s="14" customFormat="1">
      <c r="A410" s="14"/>
      <c r="B410" s="234"/>
      <c r="C410" s="235"/>
      <c r="D410" s="225" t="s">
        <v>142</v>
      </c>
      <c r="E410" s="236" t="s">
        <v>19</v>
      </c>
      <c r="F410" s="237" t="s">
        <v>194</v>
      </c>
      <c r="G410" s="235"/>
      <c r="H410" s="238">
        <v>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4" t="s">
        <v>142</v>
      </c>
      <c r="AU410" s="244" t="s">
        <v>138</v>
      </c>
      <c r="AV410" s="14" t="s">
        <v>138</v>
      </c>
      <c r="AW410" s="14" t="s">
        <v>33</v>
      </c>
      <c r="AX410" s="14" t="s">
        <v>71</v>
      </c>
      <c r="AY410" s="244" t="s">
        <v>129</v>
      </c>
    </row>
    <row r="411" s="13" customFormat="1">
      <c r="A411" s="13"/>
      <c r="B411" s="223"/>
      <c r="C411" s="224"/>
      <c r="D411" s="225" t="s">
        <v>142</v>
      </c>
      <c r="E411" s="226" t="s">
        <v>19</v>
      </c>
      <c r="F411" s="227" t="s">
        <v>158</v>
      </c>
      <c r="G411" s="224"/>
      <c r="H411" s="226" t="s">
        <v>19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142</v>
      </c>
      <c r="AU411" s="233" t="s">
        <v>138</v>
      </c>
      <c r="AV411" s="13" t="s">
        <v>79</v>
      </c>
      <c r="AW411" s="13" t="s">
        <v>33</v>
      </c>
      <c r="AX411" s="13" t="s">
        <v>71</v>
      </c>
      <c r="AY411" s="233" t="s">
        <v>129</v>
      </c>
    </row>
    <row r="412" s="14" customFormat="1">
      <c r="A412" s="14"/>
      <c r="B412" s="234"/>
      <c r="C412" s="235"/>
      <c r="D412" s="225" t="s">
        <v>142</v>
      </c>
      <c r="E412" s="236" t="s">
        <v>19</v>
      </c>
      <c r="F412" s="237" t="s">
        <v>159</v>
      </c>
      <c r="G412" s="235"/>
      <c r="H412" s="238">
        <v>6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4" t="s">
        <v>142</v>
      </c>
      <c r="AU412" s="244" t="s">
        <v>138</v>
      </c>
      <c r="AV412" s="14" t="s">
        <v>138</v>
      </c>
      <c r="AW412" s="14" t="s">
        <v>33</v>
      </c>
      <c r="AX412" s="14" t="s">
        <v>71</v>
      </c>
      <c r="AY412" s="244" t="s">
        <v>129</v>
      </c>
    </row>
    <row r="413" s="15" customFormat="1">
      <c r="A413" s="15"/>
      <c r="B413" s="245"/>
      <c r="C413" s="246"/>
      <c r="D413" s="225" t="s">
        <v>142</v>
      </c>
      <c r="E413" s="247" t="s">
        <v>19</v>
      </c>
      <c r="F413" s="248" t="s">
        <v>149</v>
      </c>
      <c r="G413" s="246"/>
      <c r="H413" s="249">
        <v>15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5" t="s">
        <v>142</v>
      </c>
      <c r="AU413" s="255" t="s">
        <v>138</v>
      </c>
      <c r="AV413" s="15" t="s">
        <v>137</v>
      </c>
      <c r="AW413" s="15" t="s">
        <v>33</v>
      </c>
      <c r="AX413" s="15" t="s">
        <v>79</v>
      </c>
      <c r="AY413" s="255" t="s">
        <v>129</v>
      </c>
    </row>
    <row r="414" s="2" customFormat="1" ht="37.8" customHeight="1">
      <c r="A414" s="39"/>
      <c r="B414" s="40"/>
      <c r="C414" s="205" t="s">
        <v>451</v>
      </c>
      <c r="D414" s="205" t="s">
        <v>132</v>
      </c>
      <c r="E414" s="206" t="s">
        <v>452</v>
      </c>
      <c r="F414" s="207" t="s">
        <v>453</v>
      </c>
      <c r="G414" s="208" t="s">
        <v>389</v>
      </c>
      <c r="H414" s="209">
        <v>5</v>
      </c>
      <c r="I414" s="210"/>
      <c r="J414" s="211">
        <f>ROUND(I414*H414,2)</f>
        <v>0</v>
      </c>
      <c r="K414" s="207" t="s">
        <v>400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0.25</v>
      </c>
      <c r="R414" s="214">
        <f>Q414*H414</f>
        <v>1.25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243</v>
      </c>
      <c r="AT414" s="216" t="s">
        <v>132</v>
      </c>
      <c r="AU414" s="216" t="s">
        <v>138</v>
      </c>
      <c r="AY414" s="18" t="s">
        <v>129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138</v>
      </c>
      <c r="BK414" s="217">
        <f>ROUND(I414*H414,2)</f>
        <v>0</v>
      </c>
      <c r="BL414" s="18" t="s">
        <v>243</v>
      </c>
      <c r="BM414" s="216" t="s">
        <v>454</v>
      </c>
    </row>
    <row r="415" s="13" customFormat="1">
      <c r="A415" s="13"/>
      <c r="B415" s="223"/>
      <c r="C415" s="224"/>
      <c r="D415" s="225" t="s">
        <v>142</v>
      </c>
      <c r="E415" s="226" t="s">
        <v>19</v>
      </c>
      <c r="F415" s="227" t="s">
        <v>143</v>
      </c>
      <c r="G415" s="224"/>
      <c r="H415" s="226" t="s">
        <v>19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142</v>
      </c>
      <c r="AU415" s="233" t="s">
        <v>138</v>
      </c>
      <c r="AV415" s="13" t="s">
        <v>79</v>
      </c>
      <c r="AW415" s="13" t="s">
        <v>33</v>
      </c>
      <c r="AX415" s="13" t="s">
        <v>71</v>
      </c>
      <c r="AY415" s="233" t="s">
        <v>129</v>
      </c>
    </row>
    <row r="416" s="14" customFormat="1">
      <c r="A416" s="14"/>
      <c r="B416" s="234"/>
      <c r="C416" s="235"/>
      <c r="D416" s="225" t="s">
        <v>142</v>
      </c>
      <c r="E416" s="236" t="s">
        <v>19</v>
      </c>
      <c r="F416" s="237" t="s">
        <v>130</v>
      </c>
      <c r="G416" s="235"/>
      <c r="H416" s="238">
        <v>3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142</v>
      </c>
      <c r="AU416" s="244" t="s">
        <v>138</v>
      </c>
      <c r="AV416" s="14" t="s">
        <v>138</v>
      </c>
      <c r="AW416" s="14" t="s">
        <v>33</v>
      </c>
      <c r="AX416" s="14" t="s">
        <v>71</v>
      </c>
      <c r="AY416" s="244" t="s">
        <v>129</v>
      </c>
    </row>
    <row r="417" s="13" customFormat="1">
      <c r="A417" s="13"/>
      <c r="B417" s="223"/>
      <c r="C417" s="224"/>
      <c r="D417" s="225" t="s">
        <v>142</v>
      </c>
      <c r="E417" s="226" t="s">
        <v>19</v>
      </c>
      <c r="F417" s="227" t="s">
        <v>158</v>
      </c>
      <c r="G417" s="224"/>
      <c r="H417" s="226" t="s">
        <v>19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142</v>
      </c>
      <c r="AU417" s="233" t="s">
        <v>138</v>
      </c>
      <c r="AV417" s="13" t="s">
        <v>79</v>
      </c>
      <c r="AW417" s="13" t="s">
        <v>33</v>
      </c>
      <c r="AX417" s="13" t="s">
        <v>71</v>
      </c>
      <c r="AY417" s="233" t="s">
        <v>129</v>
      </c>
    </row>
    <row r="418" s="14" customFormat="1">
      <c r="A418" s="14"/>
      <c r="B418" s="234"/>
      <c r="C418" s="235"/>
      <c r="D418" s="225" t="s">
        <v>142</v>
      </c>
      <c r="E418" s="236" t="s">
        <v>19</v>
      </c>
      <c r="F418" s="237" t="s">
        <v>138</v>
      </c>
      <c r="G418" s="235"/>
      <c r="H418" s="238">
        <v>2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142</v>
      </c>
      <c r="AU418" s="244" t="s">
        <v>138</v>
      </c>
      <c r="AV418" s="14" t="s">
        <v>138</v>
      </c>
      <c r="AW418" s="14" t="s">
        <v>33</v>
      </c>
      <c r="AX418" s="14" t="s">
        <v>71</v>
      </c>
      <c r="AY418" s="244" t="s">
        <v>129</v>
      </c>
    </row>
    <row r="419" s="15" customFormat="1">
      <c r="A419" s="15"/>
      <c r="B419" s="245"/>
      <c r="C419" s="246"/>
      <c r="D419" s="225" t="s">
        <v>142</v>
      </c>
      <c r="E419" s="247" t="s">
        <v>19</v>
      </c>
      <c r="F419" s="248" t="s">
        <v>149</v>
      </c>
      <c r="G419" s="246"/>
      <c r="H419" s="249">
        <v>5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5" t="s">
        <v>142</v>
      </c>
      <c r="AU419" s="255" t="s">
        <v>138</v>
      </c>
      <c r="AV419" s="15" t="s">
        <v>137</v>
      </c>
      <c r="AW419" s="15" t="s">
        <v>33</v>
      </c>
      <c r="AX419" s="15" t="s">
        <v>79</v>
      </c>
      <c r="AY419" s="255" t="s">
        <v>129</v>
      </c>
    </row>
    <row r="420" s="2" customFormat="1" ht="24.15" customHeight="1">
      <c r="A420" s="39"/>
      <c r="B420" s="40"/>
      <c r="C420" s="205" t="s">
        <v>455</v>
      </c>
      <c r="D420" s="205" t="s">
        <v>132</v>
      </c>
      <c r="E420" s="206" t="s">
        <v>456</v>
      </c>
      <c r="F420" s="207" t="s">
        <v>457</v>
      </c>
      <c r="G420" s="208" t="s">
        <v>389</v>
      </c>
      <c r="H420" s="209">
        <v>5</v>
      </c>
      <c r="I420" s="210"/>
      <c r="J420" s="211">
        <f>ROUND(I420*H420,2)</f>
        <v>0</v>
      </c>
      <c r="K420" s="207" t="s">
        <v>400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0.050000000000000003</v>
      </c>
      <c r="R420" s="214">
        <f>Q420*H420</f>
        <v>0.25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243</v>
      </c>
      <c r="AT420" s="216" t="s">
        <v>132</v>
      </c>
      <c r="AU420" s="216" t="s">
        <v>138</v>
      </c>
      <c r="AY420" s="18" t="s">
        <v>129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138</v>
      </c>
      <c r="BK420" s="217">
        <f>ROUND(I420*H420,2)</f>
        <v>0</v>
      </c>
      <c r="BL420" s="18" t="s">
        <v>243</v>
      </c>
      <c r="BM420" s="216" t="s">
        <v>458</v>
      </c>
    </row>
    <row r="421" s="13" customFormat="1">
      <c r="A421" s="13"/>
      <c r="B421" s="223"/>
      <c r="C421" s="224"/>
      <c r="D421" s="225" t="s">
        <v>142</v>
      </c>
      <c r="E421" s="226" t="s">
        <v>19</v>
      </c>
      <c r="F421" s="227" t="s">
        <v>143</v>
      </c>
      <c r="G421" s="224"/>
      <c r="H421" s="226" t="s">
        <v>19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142</v>
      </c>
      <c r="AU421" s="233" t="s">
        <v>138</v>
      </c>
      <c r="AV421" s="13" t="s">
        <v>79</v>
      </c>
      <c r="AW421" s="13" t="s">
        <v>33</v>
      </c>
      <c r="AX421" s="13" t="s">
        <v>71</v>
      </c>
      <c r="AY421" s="233" t="s">
        <v>129</v>
      </c>
    </row>
    <row r="422" s="14" customFormat="1">
      <c r="A422" s="14"/>
      <c r="B422" s="234"/>
      <c r="C422" s="235"/>
      <c r="D422" s="225" t="s">
        <v>142</v>
      </c>
      <c r="E422" s="236" t="s">
        <v>19</v>
      </c>
      <c r="F422" s="237" t="s">
        <v>137</v>
      </c>
      <c r="G422" s="235"/>
      <c r="H422" s="238">
        <v>4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4" t="s">
        <v>142</v>
      </c>
      <c r="AU422" s="244" t="s">
        <v>138</v>
      </c>
      <c r="AV422" s="14" t="s">
        <v>138</v>
      </c>
      <c r="AW422" s="14" t="s">
        <v>33</v>
      </c>
      <c r="AX422" s="14" t="s">
        <v>71</v>
      </c>
      <c r="AY422" s="244" t="s">
        <v>129</v>
      </c>
    </row>
    <row r="423" s="13" customFormat="1">
      <c r="A423" s="13"/>
      <c r="B423" s="223"/>
      <c r="C423" s="224"/>
      <c r="D423" s="225" t="s">
        <v>142</v>
      </c>
      <c r="E423" s="226" t="s">
        <v>19</v>
      </c>
      <c r="F423" s="227" t="s">
        <v>158</v>
      </c>
      <c r="G423" s="224"/>
      <c r="H423" s="226" t="s">
        <v>19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142</v>
      </c>
      <c r="AU423" s="233" t="s">
        <v>138</v>
      </c>
      <c r="AV423" s="13" t="s">
        <v>79</v>
      </c>
      <c r="AW423" s="13" t="s">
        <v>33</v>
      </c>
      <c r="AX423" s="13" t="s">
        <v>71</v>
      </c>
      <c r="AY423" s="233" t="s">
        <v>129</v>
      </c>
    </row>
    <row r="424" s="14" customFormat="1">
      <c r="A424" s="14"/>
      <c r="B424" s="234"/>
      <c r="C424" s="235"/>
      <c r="D424" s="225" t="s">
        <v>142</v>
      </c>
      <c r="E424" s="236" t="s">
        <v>19</v>
      </c>
      <c r="F424" s="237" t="s">
        <v>79</v>
      </c>
      <c r="G424" s="235"/>
      <c r="H424" s="238">
        <v>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142</v>
      </c>
      <c r="AU424" s="244" t="s">
        <v>138</v>
      </c>
      <c r="AV424" s="14" t="s">
        <v>138</v>
      </c>
      <c r="AW424" s="14" t="s">
        <v>33</v>
      </c>
      <c r="AX424" s="14" t="s">
        <v>71</v>
      </c>
      <c r="AY424" s="244" t="s">
        <v>129</v>
      </c>
    </row>
    <row r="425" s="15" customFormat="1">
      <c r="A425" s="15"/>
      <c r="B425" s="245"/>
      <c r="C425" s="246"/>
      <c r="D425" s="225" t="s">
        <v>142</v>
      </c>
      <c r="E425" s="247" t="s">
        <v>19</v>
      </c>
      <c r="F425" s="248" t="s">
        <v>149</v>
      </c>
      <c r="G425" s="246"/>
      <c r="H425" s="249">
        <v>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5" t="s">
        <v>142</v>
      </c>
      <c r="AU425" s="255" t="s">
        <v>138</v>
      </c>
      <c r="AV425" s="15" t="s">
        <v>137</v>
      </c>
      <c r="AW425" s="15" t="s">
        <v>33</v>
      </c>
      <c r="AX425" s="15" t="s">
        <v>79</v>
      </c>
      <c r="AY425" s="255" t="s">
        <v>129</v>
      </c>
    </row>
    <row r="426" s="2" customFormat="1" ht="24.15" customHeight="1">
      <c r="A426" s="39"/>
      <c r="B426" s="40"/>
      <c r="C426" s="205" t="s">
        <v>459</v>
      </c>
      <c r="D426" s="205" t="s">
        <v>132</v>
      </c>
      <c r="E426" s="206" t="s">
        <v>460</v>
      </c>
      <c r="F426" s="207" t="s">
        <v>461</v>
      </c>
      <c r="G426" s="208" t="s">
        <v>389</v>
      </c>
      <c r="H426" s="209">
        <v>5</v>
      </c>
      <c r="I426" s="210"/>
      <c r="J426" s="211">
        <f>ROUND(I426*H426,2)</f>
        <v>0</v>
      </c>
      <c r="K426" s="207" t="s">
        <v>400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0.02</v>
      </c>
      <c r="R426" s="214">
        <f>Q426*H426</f>
        <v>0.10000000000000001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243</v>
      </c>
      <c r="AT426" s="216" t="s">
        <v>132</v>
      </c>
      <c r="AU426" s="216" t="s">
        <v>138</v>
      </c>
      <c r="AY426" s="18" t="s">
        <v>129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138</v>
      </c>
      <c r="BK426" s="217">
        <f>ROUND(I426*H426,2)</f>
        <v>0</v>
      </c>
      <c r="BL426" s="18" t="s">
        <v>243</v>
      </c>
      <c r="BM426" s="216" t="s">
        <v>462</v>
      </c>
    </row>
    <row r="427" s="13" customFormat="1">
      <c r="A427" s="13"/>
      <c r="B427" s="223"/>
      <c r="C427" s="224"/>
      <c r="D427" s="225" t="s">
        <v>142</v>
      </c>
      <c r="E427" s="226" t="s">
        <v>19</v>
      </c>
      <c r="F427" s="227" t="s">
        <v>143</v>
      </c>
      <c r="G427" s="224"/>
      <c r="H427" s="226" t="s">
        <v>19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3" t="s">
        <v>142</v>
      </c>
      <c r="AU427" s="233" t="s">
        <v>138</v>
      </c>
      <c r="AV427" s="13" t="s">
        <v>79</v>
      </c>
      <c r="AW427" s="13" t="s">
        <v>33</v>
      </c>
      <c r="AX427" s="13" t="s">
        <v>71</v>
      </c>
      <c r="AY427" s="233" t="s">
        <v>129</v>
      </c>
    </row>
    <row r="428" s="14" customFormat="1">
      <c r="A428" s="14"/>
      <c r="B428" s="234"/>
      <c r="C428" s="235"/>
      <c r="D428" s="225" t="s">
        <v>142</v>
      </c>
      <c r="E428" s="236" t="s">
        <v>19</v>
      </c>
      <c r="F428" s="237" t="s">
        <v>130</v>
      </c>
      <c r="G428" s="235"/>
      <c r="H428" s="238">
        <v>3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4" t="s">
        <v>142</v>
      </c>
      <c r="AU428" s="244" t="s">
        <v>138</v>
      </c>
      <c r="AV428" s="14" t="s">
        <v>138</v>
      </c>
      <c r="AW428" s="14" t="s">
        <v>33</v>
      </c>
      <c r="AX428" s="14" t="s">
        <v>71</v>
      </c>
      <c r="AY428" s="244" t="s">
        <v>129</v>
      </c>
    </row>
    <row r="429" s="13" customFormat="1">
      <c r="A429" s="13"/>
      <c r="B429" s="223"/>
      <c r="C429" s="224"/>
      <c r="D429" s="225" t="s">
        <v>142</v>
      </c>
      <c r="E429" s="226" t="s">
        <v>19</v>
      </c>
      <c r="F429" s="227" t="s">
        <v>463</v>
      </c>
      <c r="G429" s="224"/>
      <c r="H429" s="226" t="s">
        <v>19</v>
      </c>
      <c r="I429" s="228"/>
      <c r="J429" s="224"/>
      <c r="K429" s="224"/>
      <c r="L429" s="229"/>
      <c r="M429" s="230"/>
      <c r="N429" s="231"/>
      <c r="O429" s="231"/>
      <c r="P429" s="231"/>
      <c r="Q429" s="231"/>
      <c r="R429" s="231"/>
      <c r="S429" s="231"/>
      <c r="T429" s="23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3" t="s">
        <v>142</v>
      </c>
      <c r="AU429" s="233" t="s">
        <v>138</v>
      </c>
      <c r="AV429" s="13" t="s">
        <v>79</v>
      </c>
      <c r="AW429" s="13" t="s">
        <v>33</v>
      </c>
      <c r="AX429" s="13" t="s">
        <v>71</v>
      </c>
      <c r="AY429" s="233" t="s">
        <v>129</v>
      </c>
    </row>
    <row r="430" s="14" customFormat="1">
      <c r="A430" s="14"/>
      <c r="B430" s="234"/>
      <c r="C430" s="235"/>
      <c r="D430" s="225" t="s">
        <v>142</v>
      </c>
      <c r="E430" s="236" t="s">
        <v>19</v>
      </c>
      <c r="F430" s="237" t="s">
        <v>138</v>
      </c>
      <c r="G430" s="235"/>
      <c r="H430" s="238">
        <v>2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4" t="s">
        <v>142</v>
      </c>
      <c r="AU430" s="244" t="s">
        <v>138</v>
      </c>
      <c r="AV430" s="14" t="s">
        <v>138</v>
      </c>
      <c r="AW430" s="14" t="s">
        <v>33</v>
      </c>
      <c r="AX430" s="14" t="s">
        <v>71</v>
      </c>
      <c r="AY430" s="244" t="s">
        <v>129</v>
      </c>
    </row>
    <row r="431" s="15" customFormat="1">
      <c r="A431" s="15"/>
      <c r="B431" s="245"/>
      <c r="C431" s="246"/>
      <c r="D431" s="225" t="s">
        <v>142</v>
      </c>
      <c r="E431" s="247" t="s">
        <v>19</v>
      </c>
      <c r="F431" s="248" t="s">
        <v>149</v>
      </c>
      <c r="G431" s="246"/>
      <c r="H431" s="249">
        <v>5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5" t="s">
        <v>142</v>
      </c>
      <c r="AU431" s="255" t="s">
        <v>138</v>
      </c>
      <c r="AV431" s="15" t="s">
        <v>137</v>
      </c>
      <c r="AW431" s="15" t="s">
        <v>33</v>
      </c>
      <c r="AX431" s="15" t="s">
        <v>79</v>
      </c>
      <c r="AY431" s="255" t="s">
        <v>129</v>
      </c>
    </row>
    <row r="432" s="2" customFormat="1" ht="24.15" customHeight="1">
      <c r="A432" s="39"/>
      <c r="B432" s="40"/>
      <c r="C432" s="205" t="s">
        <v>464</v>
      </c>
      <c r="D432" s="205" t="s">
        <v>132</v>
      </c>
      <c r="E432" s="206" t="s">
        <v>465</v>
      </c>
      <c r="F432" s="207" t="s">
        <v>466</v>
      </c>
      <c r="G432" s="208" t="s">
        <v>313</v>
      </c>
      <c r="H432" s="209">
        <v>1.8400000000000001</v>
      </c>
      <c r="I432" s="210"/>
      <c r="J432" s="211">
        <f>ROUND(I432*H432,2)</f>
        <v>0</v>
      </c>
      <c r="K432" s="207" t="s">
        <v>136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243</v>
      </c>
      <c r="AT432" s="216" t="s">
        <v>132</v>
      </c>
      <c r="AU432" s="216" t="s">
        <v>138</v>
      </c>
      <c r="AY432" s="18" t="s">
        <v>129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138</v>
      </c>
      <c r="BK432" s="217">
        <f>ROUND(I432*H432,2)</f>
        <v>0</v>
      </c>
      <c r="BL432" s="18" t="s">
        <v>243</v>
      </c>
      <c r="BM432" s="216" t="s">
        <v>467</v>
      </c>
    </row>
    <row r="433" s="2" customFormat="1">
      <c r="A433" s="39"/>
      <c r="B433" s="40"/>
      <c r="C433" s="41"/>
      <c r="D433" s="218" t="s">
        <v>140</v>
      </c>
      <c r="E433" s="41"/>
      <c r="F433" s="219" t="s">
        <v>468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140</v>
      </c>
      <c r="AU433" s="18" t="s">
        <v>138</v>
      </c>
    </row>
    <row r="434" s="2" customFormat="1" ht="24.15" customHeight="1">
      <c r="A434" s="39"/>
      <c r="B434" s="40"/>
      <c r="C434" s="205" t="s">
        <v>469</v>
      </c>
      <c r="D434" s="205" t="s">
        <v>132</v>
      </c>
      <c r="E434" s="206" t="s">
        <v>470</v>
      </c>
      <c r="F434" s="207" t="s">
        <v>471</v>
      </c>
      <c r="G434" s="208" t="s">
        <v>313</v>
      </c>
      <c r="H434" s="209">
        <v>1.8400000000000001</v>
      </c>
      <c r="I434" s="210"/>
      <c r="J434" s="211">
        <f>ROUND(I434*H434,2)</f>
        <v>0</v>
      </c>
      <c r="K434" s="207" t="s">
        <v>136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243</v>
      </c>
      <c r="AT434" s="216" t="s">
        <v>132</v>
      </c>
      <c r="AU434" s="216" t="s">
        <v>138</v>
      </c>
      <c r="AY434" s="18" t="s">
        <v>129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138</v>
      </c>
      <c r="BK434" s="217">
        <f>ROUND(I434*H434,2)</f>
        <v>0</v>
      </c>
      <c r="BL434" s="18" t="s">
        <v>243</v>
      </c>
      <c r="BM434" s="216" t="s">
        <v>472</v>
      </c>
    </row>
    <row r="435" s="2" customFormat="1">
      <c r="A435" s="39"/>
      <c r="B435" s="40"/>
      <c r="C435" s="41"/>
      <c r="D435" s="218" t="s">
        <v>140</v>
      </c>
      <c r="E435" s="41"/>
      <c r="F435" s="219" t="s">
        <v>473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140</v>
      </c>
      <c r="AU435" s="18" t="s">
        <v>138</v>
      </c>
    </row>
    <row r="436" s="2" customFormat="1" ht="24.15" customHeight="1">
      <c r="A436" s="39"/>
      <c r="B436" s="40"/>
      <c r="C436" s="205" t="s">
        <v>474</v>
      </c>
      <c r="D436" s="205" t="s">
        <v>132</v>
      </c>
      <c r="E436" s="206" t="s">
        <v>475</v>
      </c>
      <c r="F436" s="207" t="s">
        <v>476</v>
      </c>
      <c r="G436" s="208" t="s">
        <v>313</v>
      </c>
      <c r="H436" s="209">
        <v>1.8400000000000001</v>
      </c>
      <c r="I436" s="210"/>
      <c r="J436" s="211">
        <f>ROUND(I436*H436,2)</f>
        <v>0</v>
      </c>
      <c r="K436" s="207" t="s">
        <v>136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243</v>
      </c>
      <c r="AT436" s="216" t="s">
        <v>132</v>
      </c>
      <c r="AU436" s="216" t="s">
        <v>138</v>
      </c>
      <c r="AY436" s="18" t="s">
        <v>129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138</v>
      </c>
      <c r="BK436" s="217">
        <f>ROUND(I436*H436,2)</f>
        <v>0</v>
      </c>
      <c r="BL436" s="18" t="s">
        <v>243</v>
      </c>
      <c r="BM436" s="216" t="s">
        <v>477</v>
      </c>
    </row>
    <row r="437" s="2" customFormat="1">
      <c r="A437" s="39"/>
      <c r="B437" s="40"/>
      <c r="C437" s="41"/>
      <c r="D437" s="218" t="s">
        <v>140</v>
      </c>
      <c r="E437" s="41"/>
      <c r="F437" s="219" t="s">
        <v>478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138</v>
      </c>
    </row>
    <row r="438" s="2" customFormat="1" ht="33" customHeight="1">
      <c r="A438" s="39"/>
      <c r="B438" s="40"/>
      <c r="C438" s="205" t="s">
        <v>479</v>
      </c>
      <c r="D438" s="205" t="s">
        <v>132</v>
      </c>
      <c r="E438" s="206" t="s">
        <v>480</v>
      </c>
      <c r="F438" s="207" t="s">
        <v>481</v>
      </c>
      <c r="G438" s="208" t="s">
        <v>313</v>
      </c>
      <c r="H438" s="209">
        <v>36.799999999999997</v>
      </c>
      <c r="I438" s="210"/>
      <c r="J438" s="211">
        <f>ROUND(I438*H438,2)</f>
        <v>0</v>
      </c>
      <c r="K438" s="207" t="s">
        <v>136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243</v>
      </c>
      <c r="AT438" s="216" t="s">
        <v>132</v>
      </c>
      <c r="AU438" s="216" t="s">
        <v>138</v>
      </c>
      <c r="AY438" s="18" t="s">
        <v>129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138</v>
      </c>
      <c r="BK438" s="217">
        <f>ROUND(I438*H438,2)</f>
        <v>0</v>
      </c>
      <c r="BL438" s="18" t="s">
        <v>243</v>
      </c>
      <c r="BM438" s="216" t="s">
        <v>482</v>
      </c>
    </row>
    <row r="439" s="2" customFormat="1">
      <c r="A439" s="39"/>
      <c r="B439" s="40"/>
      <c r="C439" s="41"/>
      <c r="D439" s="218" t="s">
        <v>140</v>
      </c>
      <c r="E439" s="41"/>
      <c r="F439" s="219" t="s">
        <v>483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140</v>
      </c>
      <c r="AU439" s="18" t="s">
        <v>138</v>
      </c>
    </row>
    <row r="440" s="14" customFormat="1">
      <c r="A440" s="14"/>
      <c r="B440" s="234"/>
      <c r="C440" s="235"/>
      <c r="D440" s="225" t="s">
        <v>142</v>
      </c>
      <c r="E440" s="235"/>
      <c r="F440" s="237" t="s">
        <v>484</v>
      </c>
      <c r="G440" s="235"/>
      <c r="H440" s="238">
        <v>36.799999999999997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4" t="s">
        <v>142</v>
      </c>
      <c r="AU440" s="244" t="s">
        <v>138</v>
      </c>
      <c r="AV440" s="14" t="s">
        <v>138</v>
      </c>
      <c r="AW440" s="14" t="s">
        <v>4</v>
      </c>
      <c r="AX440" s="14" t="s">
        <v>79</v>
      </c>
      <c r="AY440" s="244" t="s">
        <v>129</v>
      </c>
    </row>
    <row r="441" s="12" customFormat="1" ht="22.8" customHeight="1">
      <c r="A441" s="12"/>
      <c r="B441" s="189"/>
      <c r="C441" s="190"/>
      <c r="D441" s="191" t="s">
        <v>70</v>
      </c>
      <c r="E441" s="203" t="s">
        <v>485</v>
      </c>
      <c r="F441" s="203" t="s">
        <v>486</v>
      </c>
      <c r="G441" s="190"/>
      <c r="H441" s="190"/>
      <c r="I441" s="193"/>
      <c r="J441" s="204">
        <f>BK441</f>
        <v>0</v>
      </c>
      <c r="K441" s="190"/>
      <c r="L441" s="195"/>
      <c r="M441" s="196"/>
      <c r="N441" s="197"/>
      <c r="O441" s="197"/>
      <c r="P441" s="198">
        <f>SUM(P442:P456)</f>
        <v>0</v>
      </c>
      <c r="Q441" s="197"/>
      <c r="R441" s="198">
        <f>SUM(R442:R456)</f>
        <v>0.024720000000000002</v>
      </c>
      <c r="S441" s="197"/>
      <c r="T441" s="199">
        <f>SUM(T442:T456)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0" t="s">
        <v>138</v>
      </c>
      <c r="AT441" s="201" t="s">
        <v>70</v>
      </c>
      <c r="AU441" s="201" t="s">
        <v>79</v>
      </c>
      <c r="AY441" s="200" t="s">
        <v>129</v>
      </c>
      <c r="BK441" s="202">
        <f>SUM(BK442:BK456)</f>
        <v>0</v>
      </c>
    </row>
    <row r="442" s="2" customFormat="1" ht="16.5" customHeight="1">
      <c r="A442" s="39"/>
      <c r="B442" s="40"/>
      <c r="C442" s="205" t="s">
        <v>487</v>
      </c>
      <c r="D442" s="205" t="s">
        <v>132</v>
      </c>
      <c r="E442" s="206" t="s">
        <v>488</v>
      </c>
      <c r="F442" s="207" t="s">
        <v>489</v>
      </c>
      <c r="G442" s="208" t="s">
        <v>213</v>
      </c>
      <c r="H442" s="209">
        <v>12</v>
      </c>
      <c r="I442" s="210"/>
      <c r="J442" s="211">
        <f>ROUND(I442*H442,2)</f>
        <v>0</v>
      </c>
      <c r="K442" s="207" t="s">
        <v>136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243</v>
      </c>
      <c r="AT442" s="216" t="s">
        <v>132</v>
      </c>
      <c r="AU442" s="216" t="s">
        <v>138</v>
      </c>
      <c r="AY442" s="18" t="s">
        <v>129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138</v>
      </c>
      <c r="BK442" s="217">
        <f>ROUND(I442*H442,2)</f>
        <v>0</v>
      </c>
      <c r="BL442" s="18" t="s">
        <v>243</v>
      </c>
      <c r="BM442" s="216" t="s">
        <v>490</v>
      </c>
    </row>
    <row r="443" s="2" customFormat="1">
      <c r="A443" s="39"/>
      <c r="B443" s="40"/>
      <c r="C443" s="41"/>
      <c r="D443" s="218" t="s">
        <v>140</v>
      </c>
      <c r="E443" s="41"/>
      <c r="F443" s="219" t="s">
        <v>491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140</v>
      </c>
      <c r="AU443" s="18" t="s">
        <v>138</v>
      </c>
    </row>
    <row r="444" s="13" customFormat="1">
      <c r="A444" s="13"/>
      <c r="B444" s="223"/>
      <c r="C444" s="224"/>
      <c r="D444" s="225" t="s">
        <v>142</v>
      </c>
      <c r="E444" s="226" t="s">
        <v>19</v>
      </c>
      <c r="F444" s="227" t="s">
        <v>492</v>
      </c>
      <c r="G444" s="224"/>
      <c r="H444" s="226" t="s">
        <v>19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142</v>
      </c>
      <c r="AU444" s="233" t="s">
        <v>138</v>
      </c>
      <c r="AV444" s="13" t="s">
        <v>79</v>
      </c>
      <c r="AW444" s="13" t="s">
        <v>33</v>
      </c>
      <c r="AX444" s="13" t="s">
        <v>71</v>
      </c>
      <c r="AY444" s="233" t="s">
        <v>129</v>
      </c>
    </row>
    <row r="445" s="14" customFormat="1">
      <c r="A445" s="14"/>
      <c r="B445" s="234"/>
      <c r="C445" s="235"/>
      <c r="D445" s="225" t="s">
        <v>142</v>
      </c>
      <c r="E445" s="236" t="s">
        <v>19</v>
      </c>
      <c r="F445" s="237" t="s">
        <v>493</v>
      </c>
      <c r="G445" s="235"/>
      <c r="H445" s="238">
        <v>12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142</v>
      </c>
      <c r="AU445" s="244" t="s">
        <v>138</v>
      </c>
      <c r="AV445" s="14" t="s">
        <v>138</v>
      </c>
      <c r="AW445" s="14" t="s">
        <v>33</v>
      </c>
      <c r="AX445" s="14" t="s">
        <v>79</v>
      </c>
      <c r="AY445" s="244" t="s">
        <v>129</v>
      </c>
    </row>
    <row r="446" s="2" customFormat="1" ht="16.5" customHeight="1">
      <c r="A446" s="39"/>
      <c r="B446" s="40"/>
      <c r="C446" s="256" t="s">
        <v>494</v>
      </c>
      <c r="D446" s="256" t="s">
        <v>244</v>
      </c>
      <c r="E446" s="257" t="s">
        <v>495</v>
      </c>
      <c r="F446" s="258" t="s">
        <v>496</v>
      </c>
      <c r="G446" s="259" t="s">
        <v>213</v>
      </c>
      <c r="H446" s="260">
        <v>12</v>
      </c>
      <c r="I446" s="261"/>
      <c r="J446" s="262">
        <f>ROUND(I446*H446,2)</f>
        <v>0</v>
      </c>
      <c r="K446" s="258" t="s">
        <v>136</v>
      </c>
      <c r="L446" s="263"/>
      <c r="M446" s="264" t="s">
        <v>19</v>
      </c>
      <c r="N446" s="265" t="s">
        <v>43</v>
      </c>
      <c r="O446" s="85"/>
      <c r="P446" s="214">
        <f>O446*H446</f>
        <v>0</v>
      </c>
      <c r="Q446" s="214">
        <v>0.0020600000000000002</v>
      </c>
      <c r="R446" s="214">
        <f>Q446*H446</f>
        <v>0.024720000000000002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339</v>
      </c>
      <c r="AT446" s="216" t="s">
        <v>244</v>
      </c>
      <c r="AU446" s="216" t="s">
        <v>138</v>
      </c>
      <c r="AY446" s="18" t="s">
        <v>129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138</v>
      </c>
      <c r="BK446" s="217">
        <f>ROUND(I446*H446,2)</f>
        <v>0</v>
      </c>
      <c r="BL446" s="18" t="s">
        <v>243</v>
      </c>
      <c r="BM446" s="216" t="s">
        <v>497</v>
      </c>
    </row>
    <row r="447" s="2" customFormat="1">
      <c r="A447" s="39"/>
      <c r="B447" s="40"/>
      <c r="C447" s="41"/>
      <c r="D447" s="218" t="s">
        <v>140</v>
      </c>
      <c r="E447" s="41"/>
      <c r="F447" s="219" t="s">
        <v>498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140</v>
      </c>
      <c r="AU447" s="18" t="s">
        <v>138</v>
      </c>
    </row>
    <row r="448" s="2" customFormat="1" ht="24.15" customHeight="1">
      <c r="A448" s="39"/>
      <c r="B448" s="40"/>
      <c r="C448" s="205" t="s">
        <v>499</v>
      </c>
      <c r="D448" s="205" t="s">
        <v>132</v>
      </c>
      <c r="E448" s="206" t="s">
        <v>500</v>
      </c>
      <c r="F448" s="207" t="s">
        <v>501</v>
      </c>
      <c r="G448" s="208" t="s">
        <v>313</v>
      </c>
      <c r="H448" s="209">
        <v>0.025000000000000001</v>
      </c>
      <c r="I448" s="210"/>
      <c r="J448" s="211">
        <f>ROUND(I448*H448,2)</f>
        <v>0</v>
      </c>
      <c r="K448" s="207" t="s">
        <v>136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243</v>
      </c>
      <c r="AT448" s="216" t="s">
        <v>132</v>
      </c>
      <c r="AU448" s="216" t="s">
        <v>138</v>
      </c>
      <c r="AY448" s="18" t="s">
        <v>129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138</v>
      </c>
      <c r="BK448" s="217">
        <f>ROUND(I448*H448,2)</f>
        <v>0</v>
      </c>
      <c r="BL448" s="18" t="s">
        <v>243</v>
      </c>
      <c r="BM448" s="216" t="s">
        <v>502</v>
      </c>
    </row>
    <row r="449" s="2" customFormat="1">
      <c r="A449" s="39"/>
      <c r="B449" s="40"/>
      <c r="C449" s="41"/>
      <c r="D449" s="218" t="s">
        <v>140</v>
      </c>
      <c r="E449" s="41"/>
      <c r="F449" s="219" t="s">
        <v>503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140</v>
      </c>
      <c r="AU449" s="18" t="s">
        <v>138</v>
      </c>
    </row>
    <row r="450" s="2" customFormat="1" ht="24.15" customHeight="1">
      <c r="A450" s="39"/>
      <c r="B450" s="40"/>
      <c r="C450" s="205" t="s">
        <v>504</v>
      </c>
      <c r="D450" s="205" t="s">
        <v>132</v>
      </c>
      <c r="E450" s="206" t="s">
        <v>505</v>
      </c>
      <c r="F450" s="207" t="s">
        <v>506</v>
      </c>
      <c r="G450" s="208" t="s">
        <v>313</v>
      </c>
      <c r="H450" s="209">
        <v>0.025000000000000001</v>
      </c>
      <c r="I450" s="210"/>
      <c r="J450" s="211">
        <f>ROUND(I450*H450,2)</f>
        <v>0</v>
      </c>
      <c r="K450" s="207" t="s">
        <v>136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243</v>
      </c>
      <c r="AT450" s="216" t="s">
        <v>132</v>
      </c>
      <c r="AU450" s="216" t="s">
        <v>138</v>
      </c>
      <c r="AY450" s="18" t="s">
        <v>129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138</v>
      </c>
      <c r="BK450" s="217">
        <f>ROUND(I450*H450,2)</f>
        <v>0</v>
      </c>
      <c r="BL450" s="18" t="s">
        <v>243</v>
      </c>
      <c r="BM450" s="216" t="s">
        <v>507</v>
      </c>
    </row>
    <row r="451" s="2" customFormat="1">
      <c r="A451" s="39"/>
      <c r="B451" s="40"/>
      <c r="C451" s="41"/>
      <c r="D451" s="218" t="s">
        <v>140</v>
      </c>
      <c r="E451" s="41"/>
      <c r="F451" s="219" t="s">
        <v>508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138</v>
      </c>
    </row>
    <row r="452" s="2" customFormat="1" ht="24.15" customHeight="1">
      <c r="A452" s="39"/>
      <c r="B452" s="40"/>
      <c r="C452" s="205" t="s">
        <v>509</v>
      </c>
      <c r="D452" s="205" t="s">
        <v>132</v>
      </c>
      <c r="E452" s="206" t="s">
        <v>510</v>
      </c>
      <c r="F452" s="207" t="s">
        <v>511</v>
      </c>
      <c r="G452" s="208" t="s">
        <v>313</v>
      </c>
      <c r="H452" s="209">
        <v>0.025000000000000001</v>
      </c>
      <c r="I452" s="210"/>
      <c r="J452" s="211">
        <f>ROUND(I452*H452,2)</f>
        <v>0</v>
      </c>
      <c r="K452" s="207" t="s">
        <v>136</v>
      </c>
      <c r="L452" s="45"/>
      <c r="M452" s="212" t="s">
        <v>19</v>
      </c>
      <c r="N452" s="213" t="s">
        <v>43</v>
      </c>
      <c r="O452" s="85"/>
      <c r="P452" s="214">
        <f>O452*H452</f>
        <v>0</v>
      </c>
      <c r="Q452" s="214">
        <v>0</v>
      </c>
      <c r="R452" s="214">
        <f>Q452*H452</f>
        <v>0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243</v>
      </c>
      <c r="AT452" s="216" t="s">
        <v>132</v>
      </c>
      <c r="AU452" s="216" t="s">
        <v>138</v>
      </c>
      <c r="AY452" s="18" t="s">
        <v>129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138</v>
      </c>
      <c r="BK452" s="217">
        <f>ROUND(I452*H452,2)</f>
        <v>0</v>
      </c>
      <c r="BL452" s="18" t="s">
        <v>243</v>
      </c>
      <c r="BM452" s="216" t="s">
        <v>512</v>
      </c>
    </row>
    <row r="453" s="2" customFormat="1">
      <c r="A453" s="39"/>
      <c r="B453" s="40"/>
      <c r="C453" s="41"/>
      <c r="D453" s="218" t="s">
        <v>140</v>
      </c>
      <c r="E453" s="41"/>
      <c r="F453" s="219" t="s">
        <v>513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140</v>
      </c>
      <c r="AU453" s="18" t="s">
        <v>138</v>
      </c>
    </row>
    <row r="454" s="2" customFormat="1" ht="33" customHeight="1">
      <c r="A454" s="39"/>
      <c r="B454" s="40"/>
      <c r="C454" s="205" t="s">
        <v>514</v>
      </c>
      <c r="D454" s="205" t="s">
        <v>132</v>
      </c>
      <c r="E454" s="206" t="s">
        <v>515</v>
      </c>
      <c r="F454" s="207" t="s">
        <v>516</v>
      </c>
      <c r="G454" s="208" t="s">
        <v>313</v>
      </c>
      <c r="H454" s="209">
        <v>0.5</v>
      </c>
      <c r="I454" s="210"/>
      <c r="J454" s="211">
        <f>ROUND(I454*H454,2)</f>
        <v>0</v>
      </c>
      <c r="K454" s="207" t="s">
        <v>136</v>
      </c>
      <c r="L454" s="45"/>
      <c r="M454" s="212" t="s">
        <v>19</v>
      </c>
      <c r="N454" s="213" t="s">
        <v>43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243</v>
      </c>
      <c r="AT454" s="216" t="s">
        <v>132</v>
      </c>
      <c r="AU454" s="216" t="s">
        <v>138</v>
      </c>
      <c r="AY454" s="18" t="s">
        <v>129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138</v>
      </c>
      <c r="BK454" s="217">
        <f>ROUND(I454*H454,2)</f>
        <v>0</v>
      </c>
      <c r="BL454" s="18" t="s">
        <v>243</v>
      </c>
      <c r="BM454" s="216" t="s">
        <v>517</v>
      </c>
    </row>
    <row r="455" s="2" customFormat="1">
      <c r="A455" s="39"/>
      <c r="B455" s="40"/>
      <c r="C455" s="41"/>
      <c r="D455" s="218" t="s">
        <v>140</v>
      </c>
      <c r="E455" s="41"/>
      <c r="F455" s="219" t="s">
        <v>518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140</v>
      </c>
      <c r="AU455" s="18" t="s">
        <v>138</v>
      </c>
    </row>
    <row r="456" s="14" customFormat="1">
      <c r="A456" s="14"/>
      <c r="B456" s="234"/>
      <c r="C456" s="235"/>
      <c r="D456" s="225" t="s">
        <v>142</v>
      </c>
      <c r="E456" s="235"/>
      <c r="F456" s="237" t="s">
        <v>519</v>
      </c>
      <c r="G456" s="235"/>
      <c r="H456" s="238">
        <v>0.5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4" t="s">
        <v>142</v>
      </c>
      <c r="AU456" s="244" t="s">
        <v>138</v>
      </c>
      <c r="AV456" s="14" t="s">
        <v>138</v>
      </c>
      <c r="AW456" s="14" t="s">
        <v>4</v>
      </c>
      <c r="AX456" s="14" t="s">
        <v>79</v>
      </c>
      <c r="AY456" s="244" t="s">
        <v>129</v>
      </c>
    </row>
    <row r="457" s="12" customFormat="1" ht="22.8" customHeight="1">
      <c r="A457" s="12"/>
      <c r="B457" s="189"/>
      <c r="C457" s="190"/>
      <c r="D457" s="191" t="s">
        <v>70</v>
      </c>
      <c r="E457" s="203" t="s">
        <v>520</v>
      </c>
      <c r="F457" s="203" t="s">
        <v>521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SUM(P458:P542)</f>
        <v>0</v>
      </c>
      <c r="Q457" s="197"/>
      <c r="R457" s="198">
        <f>SUM(R458:R542)</f>
        <v>1.3083848999999999</v>
      </c>
      <c r="S457" s="197"/>
      <c r="T457" s="199">
        <f>SUM(T458:T542)</f>
        <v>3.7581196199999996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138</v>
      </c>
      <c r="AT457" s="201" t="s">
        <v>70</v>
      </c>
      <c r="AU457" s="201" t="s">
        <v>79</v>
      </c>
      <c r="AY457" s="200" t="s">
        <v>129</v>
      </c>
      <c r="BK457" s="202">
        <f>SUM(BK458:BK542)</f>
        <v>0</v>
      </c>
    </row>
    <row r="458" s="2" customFormat="1" ht="16.5" customHeight="1">
      <c r="A458" s="39"/>
      <c r="B458" s="40"/>
      <c r="C458" s="205" t="s">
        <v>522</v>
      </c>
      <c r="D458" s="205" t="s">
        <v>132</v>
      </c>
      <c r="E458" s="206" t="s">
        <v>523</v>
      </c>
      <c r="F458" s="207" t="s">
        <v>524</v>
      </c>
      <c r="G458" s="208" t="s">
        <v>135</v>
      </c>
      <c r="H458" s="209">
        <v>45.186</v>
      </c>
      <c r="I458" s="210"/>
      <c r="J458" s="211">
        <f>ROUND(I458*H458,2)</f>
        <v>0</v>
      </c>
      <c r="K458" s="207" t="s">
        <v>136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243</v>
      </c>
      <c r="AT458" s="216" t="s">
        <v>132</v>
      </c>
      <c r="AU458" s="216" t="s">
        <v>138</v>
      </c>
      <c r="AY458" s="18" t="s">
        <v>129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138</v>
      </c>
      <c r="BK458" s="217">
        <f>ROUND(I458*H458,2)</f>
        <v>0</v>
      </c>
      <c r="BL458" s="18" t="s">
        <v>243</v>
      </c>
      <c r="BM458" s="216" t="s">
        <v>525</v>
      </c>
    </row>
    <row r="459" s="2" customFormat="1">
      <c r="A459" s="39"/>
      <c r="B459" s="40"/>
      <c r="C459" s="41"/>
      <c r="D459" s="218" t="s">
        <v>140</v>
      </c>
      <c r="E459" s="41"/>
      <c r="F459" s="219" t="s">
        <v>526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140</v>
      </c>
      <c r="AU459" s="18" t="s">
        <v>138</v>
      </c>
    </row>
    <row r="460" s="13" customFormat="1">
      <c r="A460" s="13"/>
      <c r="B460" s="223"/>
      <c r="C460" s="224"/>
      <c r="D460" s="225" t="s">
        <v>142</v>
      </c>
      <c r="E460" s="226" t="s">
        <v>19</v>
      </c>
      <c r="F460" s="227" t="s">
        <v>143</v>
      </c>
      <c r="G460" s="224"/>
      <c r="H460" s="226" t="s">
        <v>19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142</v>
      </c>
      <c r="AU460" s="233" t="s">
        <v>138</v>
      </c>
      <c r="AV460" s="13" t="s">
        <v>79</v>
      </c>
      <c r="AW460" s="13" t="s">
        <v>33</v>
      </c>
      <c r="AX460" s="13" t="s">
        <v>71</v>
      </c>
      <c r="AY460" s="233" t="s">
        <v>129</v>
      </c>
    </row>
    <row r="461" s="14" customFormat="1">
      <c r="A461" s="14"/>
      <c r="B461" s="234"/>
      <c r="C461" s="235"/>
      <c r="D461" s="225" t="s">
        <v>142</v>
      </c>
      <c r="E461" s="236" t="s">
        <v>19</v>
      </c>
      <c r="F461" s="237" t="s">
        <v>165</v>
      </c>
      <c r="G461" s="235"/>
      <c r="H461" s="238">
        <v>21.712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142</v>
      </c>
      <c r="AU461" s="244" t="s">
        <v>138</v>
      </c>
      <c r="AV461" s="14" t="s">
        <v>138</v>
      </c>
      <c r="AW461" s="14" t="s">
        <v>33</v>
      </c>
      <c r="AX461" s="14" t="s">
        <v>71</v>
      </c>
      <c r="AY461" s="244" t="s">
        <v>129</v>
      </c>
    </row>
    <row r="462" s="14" customFormat="1">
      <c r="A462" s="14"/>
      <c r="B462" s="234"/>
      <c r="C462" s="235"/>
      <c r="D462" s="225" t="s">
        <v>142</v>
      </c>
      <c r="E462" s="236" t="s">
        <v>19</v>
      </c>
      <c r="F462" s="237" t="s">
        <v>145</v>
      </c>
      <c r="G462" s="235"/>
      <c r="H462" s="238">
        <v>3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142</v>
      </c>
      <c r="AU462" s="244" t="s">
        <v>138</v>
      </c>
      <c r="AV462" s="14" t="s">
        <v>138</v>
      </c>
      <c r="AW462" s="14" t="s">
        <v>33</v>
      </c>
      <c r="AX462" s="14" t="s">
        <v>71</v>
      </c>
      <c r="AY462" s="244" t="s">
        <v>129</v>
      </c>
    </row>
    <row r="463" s="13" customFormat="1">
      <c r="A463" s="13"/>
      <c r="B463" s="223"/>
      <c r="C463" s="224"/>
      <c r="D463" s="225" t="s">
        <v>142</v>
      </c>
      <c r="E463" s="226" t="s">
        <v>19</v>
      </c>
      <c r="F463" s="227" t="s">
        <v>158</v>
      </c>
      <c r="G463" s="224"/>
      <c r="H463" s="226" t="s">
        <v>19</v>
      </c>
      <c r="I463" s="228"/>
      <c r="J463" s="224"/>
      <c r="K463" s="224"/>
      <c r="L463" s="229"/>
      <c r="M463" s="230"/>
      <c r="N463" s="231"/>
      <c r="O463" s="231"/>
      <c r="P463" s="231"/>
      <c r="Q463" s="231"/>
      <c r="R463" s="231"/>
      <c r="S463" s="231"/>
      <c r="T463" s="23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3" t="s">
        <v>142</v>
      </c>
      <c r="AU463" s="233" t="s">
        <v>138</v>
      </c>
      <c r="AV463" s="13" t="s">
        <v>79</v>
      </c>
      <c r="AW463" s="13" t="s">
        <v>33</v>
      </c>
      <c r="AX463" s="13" t="s">
        <v>71</v>
      </c>
      <c r="AY463" s="233" t="s">
        <v>129</v>
      </c>
    </row>
    <row r="464" s="14" customFormat="1">
      <c r="A464" s="14"/>
      <c r="B464" s="234"/>
      <c r="C464" s="235"/>
      <c r="D464" s="225" t="s">
        <v>142</v>
      </c>
      <c r="E464" s="236" t="s">
        <v>19</v>
      </c>
      <c r="F464" s="237" t="s">
        <v>166</v>
      </c>
      <c r="G464" s="235"/>
      <c r="H464" s="238">
        <v>14.474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4" t="s">
        <v>142</v>
      </c>
      <c r="AU464" s="244" t="s">
        <v>138</v>
      </c>
      <c r="AV464" s="14" t="s">
        <v>138</v>
      </c>
      <c r="AW464" s="14" t="s">
        <v>33</v>
      </c>
      <c r="AX464" s="14" t="s">
        <v>71</v>
      </c>
      <c r="AY464" s="244" t="s">
        <v>129</v>
      </c>
    </row>
    <row r="465" s="14" customFormat="1">
      <c r="A465" s="14"/>
      <c r="B465" s="234"/>
      <c r="C465" s="235"/>
      <c r="D465" s="225" t="s">
        <v>142</v>
      </c>
      <c r="E465" s="236" t="s">
        <v>19</v>
      </c>
      <c r="F465" s="237" t="s">
        <v>148</v>
      </c>
      <c r="G465" s="235"/>
      <c r="H465" s="238">
        <v>6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142</v>
      </c>
      <c r="AU465" s="244" t="s">
        <v>138</v>
      </c>
      <c r="AV465" s="14" t="s">
        <v>138</v>
      </c>
      <c r="AW465" s="14" t="s">
        <v>33</v>
      </c>
      <c r="AX465" s="14" t="s">
        <v>71</v>
      </c>
      <c r="AY465" s="244" t="s">
        <v>129</v>
      </c>
    </row>
    <row r="466" s="15" customFormat="1">
      <c r="A466" s="15"/>
      <c r="B466" s="245"/>
      <c r="C466" s="246"/>
      <c r="D466" s="225" t="s">
        <v>142</v>
      </c>
      <c r="E466" s="247" t="s">
        <v>19</v>
      </c>
      <c r="F466" s="248" t="s">
        <v>149</v>
      </c>
      <c r="G466" s="246"/>
      <c r="H466" s="249">
        <v>45.186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5" t="s">
        <v>142</v>
      </c>
      <c r="AU466" s="255" t="s">
        <v>138</v>
      </c>
      <c r="AV466" s="15" t="s">
        <v>137</v>
      </c>
      <c r="AW466" s="15" t="s">
        <v>33</v>
      </c>
      <c r="AX466" s="15" t="s">
        <v>79</v>
      </c>
      <c r="AY466" s="255" t="s">
        <v>129</v>
      </c>
    </row>
    <row r="467" s="2" customFormat="1" ht="16.5" customHeight="1">
      <c r="A467" s="39"/>
      <c r="B467" s="40"/>
      <c r="C467" s="205" t="s">
        <v>527</v>
      </c>
      <c r="D467" s="205" t="s">
        <v>132</v>
      </c>
      <c r="E467" s="206" t="s">
        <v>528</v>
      </c>
      <c r="F467" s="207" t="s">
        <v>529</v>
      </c>
      <c r="G467" s="208" t="s">
        <v>135</v>
      </c>
      <c r="H467" s="209">
        <v>45.186</v>
      </c>
      <c r="I467" s="210"/>
      <c r="J467" s="211">
        <f>ROUND(I467*H467,2)</f>
        <v>0</v>
      </c>
      <c r="K467" s="207" t="s">
        <v>136</v>
      </c>
      <c r="L467" s="45"/>
      <c r="M467" s="212" t="s">
        <v>19</v>
      </c>
      <c r="N467" s="213" t="s">
        <v>43</v>
      </c>
      <c r="O467" s="85"/>
      <c r="P467" s="214">
        <f>O467*H467</f>
        <v>0</v>
      </c>
      <c r="Q467" s="214">
        <v>0.00029999999999999997</v>
      </c>
      <c r="R467" s="214">
        <f>Q467*H467</f>
        <v>0.013555799999999998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243</v>
      </c>
      <c r="AT467" s="216" t="s">
        <v>132</v>
      </c>
      <c r="AU467" s="216" t="s">
        <v>138</v>
      </c>
      <c r="AY467" s="18" t="s">
        <v>129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138</v>
      </c>
      <c r="BK467" s="217">
        <f>ROUND(I467*H467,2)</f>
        <v>0</v>
      </c>
      <c r="BL467" s="18" t="s">
        <v>243</v>
      </c>
      <c r="BM467" s="216" t="s">
        <v>530</v>
      </c>
    </row>
    <row r="468" s="2" customFormat="1">
      <c r="A468" s="39"/>
      <c r="B468" s="40"/>
      <c r="C468" s="41"/>
      <c r="D468" s="218" t="s">
        <v>140</v>
      </c>
      <c r="E468" s="41"/>
      <c r="F468" s="219" t="s">
        <v>531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140</v>
      </c>
      <c r="AU468" s="18" t="s">
        <v>138</v>
      </c>
    </row>
    <row r="469" s="13" customFormat="1">
      <c r="A469" s="13"/>
      <c r="B469" s="223"/>
      <c r="C469" s="224"/>
      <c r="D469" s="225" t="s">
        <v>142</v>
      </c>
      <c r="E469" s="226" t="s">
        <v>19</v>
      </c>
      <c r="F469" s="227" t="s">
        <v>143</v>
      </c>
      <c r="G469" s="224"/>
      <c r="H469" s="226" t="s">
        <v>19</v>
      </c>
      <c r="I469" s="228"/>
      <c r="J469" s="224"/>
      <c r="K469" s="224"/>
      <c r="L469" s="229"/>
      <c r="M469" s="230"/>
      <c r="N469" s="231"/>
      <c r="O469" s="231"/>
      <c r="P469" s="231"/>
      <c r="Q469" s="231"/>
      <c r="R469" s="231"/>
      <c r="S469" s="231"/>
      <c r="T469" s="23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3" t="s">
        <v>142</v>
      </c>
      <c r="AU469" s="233" t="s">
        <v>138</v>
      </c>
      <c r="AV469" s="13" t="s">
        <v>79</v>
      </c>
      <c r="AW469" s="13" t="s">
        <v>33</v>
      </c>
      <c r="AX469" s="13" t="s">
        <v>71</v>
      </c>
      <c r="AY469" s="233" t="s">
        <v>129</v>
      </c>
    </row>
    <row r="470" s="14" customFormat="1">
      <c r="A470" s="14"/>
      <c r="B470" s="234"/>
      <c r="C470" s="235"/>
      <c r="D470" s="225" t="s">
        <v>142</v>
      </c>
      <c r="E470" s="236" t="s">
        <v>19</v>
      </c>
      <c r="F470" s="237" t="s">
        <v>165</v>
      </c>
      <c r="G470" s="235"/>
      <c r="H470" s="238">
        <v>21.712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4" t="s">
        <v>142</v>
      </c>
      <c r="AU470" s="244" t="s">
        <v>138</v>
      </c>
      <c r="AV470" s="14" t="s">
        <v>138</v>
      </c>
      <c r="AW470" s="14" t="s">
        <v>33</v>
      </c>
      <c r="AX470" s="14" t="s">
        <v>71</v>
      </c>
      <c r="AY470" s="244" t="s">
        <v>129</v>
      </c>
    </row>
    <row r="471" s="14" customFormat="1">
      <c r="A471" s="14"/>
      <c r="B471" s="234"/>
      <c r="C471" s="235"/>
      <c r="D471" s="225" t="s">
        <v>142</v>
      </c>
      <c r="E471" s="236" t="s">
        <v>19</v>
      </c>
      <c r="F471" s="237" t="s">
        <v>145</v>
      </c>
      <c r="G471" s="235"/>
      <c r="H471" s="238">
        <v>3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4" t="s">
        <v>142</v>
      </c>
      <c r="AU471" s="244" t="s">
        <v>138</v>
      </c>
      <c r="AV471" s="14" t="s">
        <v>138</v>
      </c>
      <c r="AW471" s="14" t="s">
        <v>33</v>
      </c>
      <c r="AX471" s="14" t="s">
        <v>71</v>
      </c>
      <c r="AY471" s="244" t="s">
        <v>129</v>
      </c>
    </row>
    <row r="472" s="13" customFormat="1">
      <c r="A472" s="13"/>
      <c r="B472" s="223"/>
      <c r="C472" s="224"/>
      <c r="D472" s="225" t="s">
        <v>142</v>
      </c>
      <c r="E472" s="226" t="s">
        <v>19</v>
      </c>
      <c r="F472" s="227" t="s">
        <v>158</v>
      </c>
      <c r="G472" s="224"/>
      <c r="H472" s="226" t="s">
        <v>19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142</v>
      </c>
      <c r="AU472" s="233" t="s">
        <v>138</v>
      </c>
      <c r="AV472" s="13" t="s">
        <v>79</v>
      </c>
      <c r="AW472" s="13" t="s">
        <v>33</v>
      </c>
      <c r="AX472" s="13" t="s">
        <v>71</v>
      </c>
      <c r="AY472" s="233" t="s">
        <v>129</v>
      </c>
    </row>
    <row r="473" s="14" customFormat="1">
      <c r="A473" s="14"/>
      <c r="B473" s="234"/>
      <c r="C473" s="235"/>
      <c r="D473" s="225" t="s">
        <v>142</v>
      </c>
      <c r="E473" s="236" t="s">
        <v>19</v>
      </c>
      <c r="F473" s="237" t="s">
        <v>166</v>
      </c>
      <c r="G473" s="235"/>
      <c r="H473" s="238">
        <v>14.474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142</v>
      </c>
      <c r="AU473" s="244" t="s">
        <v>138</v>
      </c>
      <c r="AV473" s="14" t="s">
        <v>138</v>
      </c>
      <c r="AW473" s="14" t="s">
        <v>33</v>
      </c>
      <c r="AX473" s="14" t="s">
        <v>71</v>
      </c>
      <c r="AY473" s="244" t="s">
        <v>129</v>
      </c>
    </row>
    <row r="474" s="14" customFormat="1">
      <c r="A474" s="14"/>
      <c r="B474" s="234"/>
      <c r="C474" s="235"/>
      <c r="D474" s="225" t="s">
        <v>142</v>
      </c>
      <c r="E474" s="236" t="s">
        <v>19</v>
      </c>
      <c r="F474" s="237" t="s">
        <v>148</v>
      </c>
      <c r="G474" s="235"/>
      <c r="H474" s="238">
        <v>6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4" t="s">
        <v>142</v>
      </c>
      <c r="AU474" s="244" t="s">
        <v>138</v>
      </c>
      <c r="AV474" s="14" t="s">
        <v>138</v>
      </c>
      <c r="AW474" s="14" t="s">
        <v>33</v>
      </c>
      <c r="AX474" s="14" t="s">
        <v>71</v>
      </c>
      <c r="AY474" s="244" t="s">
        <v>129</v>
      </c>
    </row>
    <row r="475" s="15" customFormat="1">
      <c r="A475" s="15"/>
      <c r="B475" s="245"/>
      <c r="C475" s="246"/>
      <c r="D475" s="225" t="s">
        <v>142</v>
      </c>
      <c r="E475" s="247" t="s">
        <v>19</v>
      </c>
      <c r="F475" s="248" t="s">
        <v>149</v>
      </c>
      <c r="G475" s="246"/>
      <c r="H475" s="249">
        <v>45.186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5" t="s">
        <v>142</v>
      </c>
      <c r="AU475" s="255" t="s">
        <v>138</v>
      </c>
      <c r="AV475" s="15" t="s">
        <v>137</v>
      </c>
      <c r="AW475" s="15" t="s">
        <v>33</v>
      </c>
      <c r="AX475" s="15" t="s">
        <v>79</v>
      </c>
      <c r="AY475" s="255" t="s">
        <v>129</v>
      </c>
    </row>
    <row r="476" s="2" customFormat="1" ht="24.15" customHeight="1">
      <c r="A476" s="39"/>
      <c r="B476" s="40"/>
      <c r="C476" s="205" t="s">
        <v>532</v>
      </c>
      <c r="D476" s="205" t="s">
        <v>132</v>
      </c>
      <c r="E476" s="206" t="s">
        <v>533</v>
      </c>
      <c r="F476" s="207" t="s">
        <v>534</v>
      </c>
      <c r="G476" s="208" t="s">
        <v>286</v>
      </c>
      <c r="H476" s="209">
        <v>9</v>
      </c>
      <c r="I476" s="210"/>
      <c r="J476" s="211">
        <f>ROUND(I476*H476,2)</f>
        <v>0</v>
      </c>
      <c r="K476" s="207" t="s">
        <v>136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0.00020000000000000001</v>
      </c>
      <c r="R476" s="214">
        <f>Q476*H476</f>
        <v>0.0018000000000000002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243</v>
      </c>
      <c r="AT476" s="216" t="s">
        <v>132</v>
      </c>
      <c r="AU476" s="216" t="s">
        <v>138</v>
      </c>
      <c r="AY476" s="18" t="s">
        <v>129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138</v>
      </c>
      <c r="BK476" s="217">
        <f>ROUND(I476*H476,2)</f>
        <v>0</v>
      </c>
      <c r="BL476" s="18" t="s">
        <v>243</v>
      </c>
      <c r="BM476" s="216" t="s">
        <v>535</v>
      </c>
    </row>
    <row r="477" s="2" customFormat="1">
      <c r="A477" s="39"/>
      <c r="B477" s="40"/>
      <c r="C477" s="41"/>
      <c r="D477" s="218" t="s">
        <v>140</v>
      </c>
      <c r="E477" s="41"/>
      <c r="F477" s="219" t="s">
        <v>536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140</v>
      </c>
      <c r="AU477" s="18" t="s">
        <v>138</v>
      </c>
    </row>
    <row r="478" s="13" customFormat="1">
      <c r="A478" s="13"/>
      <c r="B478" s="223"/>
      <c r="C478" s="224"/>
      <c r="D478" s="225" t="s">
        <v>142</v>
      </c>
      <c r="E478" s="226" t="s">
        <v>19</v>
      </c>
      <c r="F478" s="227" t="s">
        <v>143</v>
      </c>
      <c r="G478" s="224"/>
      <c r="H478" s="226" t="s">
        <v>19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142</v>
      </c>
      <c r="AU478" s="233" t="s">
        <v>138</v>
      </c>
      <c r="AV478" s="13" t="s">
        <v>79</v>
      </c>
      <c r="AW478" s="13" t="s">
        <v>33</v>
      </c>
      <c r="AX478" s="13" t="s">
        <v>71</v>
      </c>
      <c r="AY478" s="233" t="s">
        <v>129</v>
      </c>
    </row>
    <row r="479" s="14" customFormat="1">
      <c r="A479" s="14"/>
      <c r="B479" s="234"/>
      <c r="C479" s="235"/>
      <c r="D479" s="225" t="s">
        <v>142</v>
      </c>
      <c r="E479" s="236" t="s">
        <v>19</v>
      </c>
      <c r="F479" s="237" t="s">
        <v>537</v>
      </c>
      <c r="G479" s="235"/>
      <c r="H479" s="238">
        <v>5.4000000000000004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4" t="s">
        <v>142</v>
      </c>
      <c r="AU479" s="244" t="s">
        <v>138</v>
      </c>
      <c r="AV479" s="14" t="s">
        <v>138</v>
      </c>
      <c r="AW479" s="14" t="s">
        <v>33</v>
      </c>
      <c r="AX479" s="14" t="s">
        <v>71</v>
      </c>
      <c r="AY479" s="244" t="s">
        <v>129</v>
      </c>
    </row>
    <row r="480" s="13" customFormat="1">
      <c r="A480" s="13"/>
      <c r="B480" s="223"/>
      <c r="C480" s="224"/>
      <c r="D480" s="225" t="s">
        <v>142</v>
      </c>
      <c r="E480" s="226" t="s">
        <v>19</v>
      </c>
      <c r="F480" s="227" t="s">
        <v>158</v>
      </c>
      <c r="G480" s="224"/>
      <c r="H480" s="226" t="s">
        <v>19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3" t="s">
        <v>142</v>
      </c>
      <c r="AU480" s="233" t="s">
        <v>138</v>
      </c>
      <c r="AV480" s="13" t="s">
        <v>79</v>
      </c>
      <c r="AW480" s="13" t="s">
        <v>33</v>
      </c>
      <c r="AX480" s="13" t="s">
        <v>71</v>
      </c>
      <c r="AY480" s="233" t="s">
        <v>129</v>
      </c>
    </row>
    <row r="481" s="14" customFormat="1">
      <c r="A481" s="14"/>
      <c r="B481" s="234"/>
      <c r="C481" s="235"/>
      <c r="D481" s="225" t="s">
        <v>142</v>
      </c>
      <c r="E481" s="236" t="s">
        <v>19</v>
      </c>
      <c r="F481" s="237" t="s">
        <v>538</v>
      </c>
      <c r="G481" s="235"/>
      <c r="H481" s="238">
        <v>3.6000000000000001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4" t="s">
        <v>142</v>
      </c>
      <c r="AU481" s="244" t="s">
        <v>138</v>
      </c>
      <c r="AV481" s="14" t="s">
        <v>138</v>
      </c>
      <c r="AW481" s="14" t="s">
        <v>33</v>
      </c>
      <c r="AX481" s="14" t="s">
        <v>71</v>
      </c>
      <c r="AY481" s="244" t="s">
        <v>129</v>
      </c>
    </row>
    <row r="482" s="15" customFormat="1">
      <c r="A482" s="15"/>
      <c r="B482" s="245"/>
      <c r="C482" s="246"/>
      <c r="D482" s="225" t="s">
        <v>142</v>
      </c>
      <c r="E482" s="247" t="s">
        <v>19</v>
      </c>
      <c r="F482" s="248" t="s">
        <v>149</v>
      </c>
      <c r="G482" s="246"/>
      <c r="H482" s="249">
        <v>9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5" t="s">
        <v>142</v>
      </c>
      <c r="AU482" s="255" t="s">
        <v>138</v>
      </c>
      <c r="AV482" s="15" t="s">
        <v>137</v>
      </c>
      <c r="AW482" s="15" t="s">
        <v>33</v>
      </c>
      <c r="AX482" s="15" t="s">
        <v>79</v>
      </c>
      <c r="AY482" s="255" t="s">
        <v>129</v>
      </c>
    </row>
    <row r="483" s="2" customFormat="1" ht="16.5" customHeight="1">
      <c r="A483" s="39"/>
      <c r="B483" s="40"/>
      <c r="C483" s="256" t="s">
        <v>539</v>
      </c>
      <c r="D483" s="256" t="s">
        <v>244</v>
      </c>
      <c r="E483" s="257" t="s">
        <v>540</v>
      </c>
      <c r="F483" s="258" t="s">
        <v>541</v>
      </c>
      <c r="G483" s="259" t="s">
        <v>286</v>
      </c>
      <c r="H483" s="260">
        <v>9.9000000000000004</v>
      </c>
      <c r="I483" s="261"/>
      <c r="J483" s="262">
        <f>ROUND(I483*H483,2)</f>
        <v>0</v>
      </c>
      <c r="K483" s="258" t="s">
        <v>136</v>
      </c>
      <c r="L483" s="263"/>
      <c r="M483" s="264" t="s">
        <v>19</v>
      </c>
      <c r="N483" s="265" t="s">
        <v>43</v>
      </c>
      <c r="O483" s="85"/>
      <c r="P483" s="214">
        <f>O483*H483</f>
        <v>0</v>
      </c>
      <c r="Q483" s="214">
        <v>0.00025999999999999998</v>
      </c>
      <c r="R483" s="214">
        <f>Q483*H483</f>
        <v>0.0025739999999999999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339</v>
      </c>
      <c r="AT483" s="216" t="s">
        <v>244</v>
      </c>
      <c r="AU483" s="216" t="s">
        <v>138</v>
      </c>
      <c r="AY483" s="18" t="s">
        <v>129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138</v>
      </c>
      <c r="BK483" s="217">
        <f>ROUND(I483*H483,2)</f>
        <v>0</v>
      </c>
      <c r="BL483" s="18" t="s">
        <v>243</v>
      </c>
      <c r="BM483" s="216" t="s">
        <v>542</v>
      </c>
    </row>
    <row r="484" s="2" customFormat="1">
      <c r="A484" s="39"/>
      <c r="B484" s="40"/>
      <c r="C484" s="41"/>
      <c r="D484" s="218" t="s">
        <v>140</v>
      </c>
      <c r="E484" s="41"/>
      <c r="F484" s="219" t="s">
        <v>543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140</v>
      </c>
      <c r="AU484" s="18" t="s">
        <v>138</v>
      </c>
    </row>
    <row r="485" s="14" customFormat="1">
      <c r="A485" s="14"/>
      <c r="B485" s="234"/>
      <c r="C485" s="235"/>
      <c r="D485" s="225" t="s">
        <v>142</v>
      </c>
      <c r="E485" s="235"/>
      <c r="F485" s="237" t="s">
        <v>544</v>
      </c>
      <c r="G485" s="235"/>
      <c r="H485" s="238">
        <v>9.9000000000000004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4" t="s">
        <v>142</v>
      </c>
      <c r="AU485" s="244" t="s">
        <v>138</v>
      </c>
      <c r="AV485" s="14" t="s">
        <v>138</v>
      </c>
      <c r="AW485" s="14" t="s">
        <v>4</v>
      </c>
      <c r="AX485" s="14" t="s">
        <v>79</v>
      </c>
      <c r="AY485" s="244" t="s">
        <v>129</v>
      </c>
    </row>
    <row r="486" s="2" customFormat="1" ht="16.5" customHeight="1">
      <c r="A486" s="39"/>
      <c r="B486" s="40"/>
      <c r="C486" s="205" t="s">
        <v>545</v>
      </c>
      <c r="D486" s="205" t="s">
        <v>132</v>
      </c>
      <c r="E486" s="206" t="s">
        <v>546</v>
      </c>
      <c r="F486" s="207" t="s">
        <v>547</v>
      </c>
      <c r="G486" s="208" t="s">
        <v>135</v>
      </c>
      <c r="H486" s="209">
        <v>45.186</v>
      </c>
      <c r="I486" s="210"/>
      <c r="J486" s="211">
        <f>ROUND(I486*H486,2)</f>
        <v>0</v>
      </c>
      <c r="K486" s="207" t="s">
        <v>136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</v>
      </c>
      <c r="R486" s="214">
        <f>Q486*H486</f>
        <v>0</v>
      </c>
      <c r="S486" s="214">
        <v>0.083169999999999994</v>
      </c>
      <c r="T486" s="215">
        <f>S486*H486</f>
        <v>3.7581196199999996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243</v>
      </c>
      <c r="AT486" s="216" t="s">
        <v>132</v>
      </c>
      <c r="AU486" s="216" t="s">
        <v>138</v>
      </c>
      <c r="AY486" s="18" t="s">
        <v>129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138</v>
      </c>
      <c r="BK486" s="217">
        <f>ROUND(I486*H486,2)</f>
        <v>0</v>
      </c>
      <c r="BL486" s="18" t="s">
        <v>243</v>
      </c>
      <c r="BM486" s="216" t="s">
        <v>548</v>
      </c>
    </row>
    <row r="487" s="2" customFormat="1">
      <c r="A487" s="39"/>
      <c r="B487" s="40"/>
      <c r="C487" s="41"/>
      <c r="D487" s="218" t="s">
        <v>140</v>
      </c>
      <c r="E487" s="41"/>
      <c r="F487" s="219" t="s">
        <v>549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140</v>
      </c>
      <c r="AU487" s="18" t="s">
        <v>138</v>
      </c>
    </row>
    <row r="488" s="13" customFormat="1">
      <c r="A488" s="13"/>
      <c r="B488" s="223"/>
      <c r="C488" s="224"/>
      <c r="D488" s="225" t="s">
        <v>142</v>
      </c>
      <c r="E488" s="226" t="s">
        <v>19</v>
      </c>
      <c r="F488" s="227" t="s">
        <v>143</v>
      </c>
      <c r="G488" s="224"/>
      <c r="H488" s="226" t="s">
        <v>19</v>
      </c>
      <c r="I488" s="228"/>
      <c r="J488" s="224"/>
      <c r="K488" s="224"/>
      <c r="L488" s="229"/>
      <c r="M488" s="230"/>
      <c r="N488" s="231"/>
      <c r="O488" s="231"/>
      <c r="P488" s="231"/>
      <c r="Q488" s="231"/>
      <c r="R488" s="231"/>
      <c r="S488" s="231"/>
      <c r="T488" s="23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3" t="s">
        <v>142</v>
      </c>
      <c r="AU488" s="233" t="s">
        <v>138</v>
      </c>
      <c r="AV488" s="13" t="s">
        <v>79</v>
      </c>
      <c r="AW488" s="13" t="s">
        <v>33</v>
      </c>
      <c r="AX488" s="13" t="s">
        <v>71</v>
      </c>
      <c r="AY488" s="233" t="s">
        <v>129</v>
      </c>
    </row>
    <row r="489" s="14" customFormat="1">
      <c r="A489" s="14"/>
      <c r="B489" s="234"/>
      <c r="C489" s="235"/>
      <c r="D489" s="225" t="s">
        <v>142</v>
      </c>
      <c r="E489" s="236" t="s">
        <v>19</v>
      </c>
      <c r="F489" s="237" t="s">
        <v>165</v>
      </c>
      <c r="G489" s="235"/>
      <c r="H489" s="238">
        <v>21.712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4" t="s">
        <v>142</v>
      </c>
      <c r="AU489" s="244" t="s">
        <v>138</v>
      </c>
      <c r="AV489" s="14" t="s">
        <v>138</v>
      </c>
      <c r="AW489" s="14" t="s">
        <v>33</v>
      </c>
      <c r="AX489" s="14" t="s">
        <v>71</v>
      </c>
      <c r="AY489" s="244" t="s">
        <v>129</v>
      </c>
    </row>
    <row r="490" s="14" customFormat="1">
      <c r="A490" s="14"/>
      <c r="B490" s="234"/>
      <c r="C490" s="235"/>
      <c r="D490" s="225" t="s">
        <v>142</v>
      </c>
      <c r="E490" s="236" t="s">
        <v>19</v>
      </c>
      <c r="F490" s="237" t="s">
        <v>145</v>
      </c>
      <c r="G490" s="235"/>
      <c r="H490" s="238">
        <v>3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4" t="s">
        <v>142</v>
      </c>
      <c r="AU490" s="244" t="s">
        <v>138</v>
      </c>
      <c r="AV490" s="14" t="s">
        <v>138</v>
      </c>
      <c r="AW490" s="14" t="s">
        <v>33</v>
      </c>
      <c r="AX490" s="14" t="s">
        <v>71</v>
      </c>
      <c r="AY490" s="244" t="s">
        <v>129</v>
      </c>
    </row>
    <row r="491" s="13" customFormat="1">
      <c r="A491" s="13"/>
      <c r="B491" s="223"/>
      <c r="C491" s="224"/>
      <c r="D491" s="225" t="s">
        <v>142</v>
      </c>
      <c r="E491" s="226" t="s">
        <v>19</v>
      </c>
      <c r="F491" s="227" t="s">
        <v>158</v>
      </c>
      <c r="G491" s="224"/>
      <c r="H491" s="226" t="s">
        <v>19</v>
      </c>
      <c r="I491" s="228"/>
      <c r="J491" s="224"/>
      <c r="K491" s="224"/>
      <c r="L491" s="229"/>
      <c r="M491" s="230"/>
      <c r="N491" s="231"/>
      <c r="O491" s="231"/>
      <c r="P491" s="231"/>
      <c r="Q491" s="231"/>
      <c r="R491" s="231"/>
      <c r="S491" s="231"/>
      <c r="T491" s="23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3" t="s">
        <v>142</v>
      </c>
      <c r="AU491" s="233" t="s">
        <v>138</v>
      </c>
      <c r="AV491" s="13" t="s">
        <v>79</v>
      </c>
      <c r="AW491" s="13" t="s">
        <v>33</v>
      </c>
      <c r="AX491" s="13" t="s">
        <v>71</v>
      </c>
      <c r="AY491" s="233" t="s">
        <v>129</v>
      </c>
    </row>
    <row r="492" s="14" customFormat="1">
      <c r="A492" s="14"/>
      <c r="B492" s="234"/>
      <c r="C492" s="235"/>
      <c r="D492" s="225" t="s">
        <v>142</v>
      </c>
      <c r="E492" s="236" t="s">
        <v>19</v>
      </c>
      <c r="F492" s="237" t="s">
        <v>166</v>
      </c>
      <c r="G492" s="235"/>
      <c r="H492" s="238">
        <v>14.474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4" t="s">
        <v>142</v>
      </c>
      <c r="AU492" s="244" t="s">
        <v>138</v>
      </c>
      <c r="AV492" s="14" t="s">
        <v>138</v>
      </c>
      <c r="AW492" s="14" t="s">
        <v>33</v>
      </c>
      <c r="AX492" s="14" t="s">
        <v>71</v>
      </c>
      <c r="AY492" s="244" t="s">
        <v>129</v>
      </c>
    </row>
    <row r="493" s="14" customFormat="1">
      <c r="A493" s="14"/>
      <c r="B493" s="234"/>
      <c r="C493" s="235"/>
      <c r="D493" s="225" t="s">
        <v>142</v>
      </c>
      <c r="E493" s="236" t="s">
        <v>19</v>
      </c>
      <c r="F493" s="237" t="s">
        <v>148</v>
      </c>
      <c r="G493" s="235"/>
      <c r="H493" s="238">
        <v>6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142</v>
      </c>
      <c r="AU493" s="244" t="s">
        <v>138</v>
      </c>
      <c r="AV493" s="14" t="s">
        <v>138</v>
      </c>
      <c r="AW493" s="14" t="s">
        <v>33</v>
      </c>
      <c r="AX493" s="14" t="s">
        <v>71</v>
      </c>
      <c r="AY493" s="244" t="s">
        <v>129</v>
      </c>
    </row>
    <row r="494" s="15" customFormat="1">
      <c r="A494" s="15"/>
      <c r="B494" s="245"/>
      <c r="C494" s="246"/>
      <c r="D494" s="225" t="s">
        <v>142</v>
      </c>
      <c r="E494" s="247" t="s">
        <v>19</v>
      </c>
      <c r="F494" s="248" t="s">
        <v>149</v>
      </c>
      <c r="G494" s="246"/>
      <c r="H494" s="249">
        <v>45.186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5" t="s">
        <v>142</v>
      </c>
      <c r="AU494" s="255" t="s">
        <v>138</v>
      </c>
      <c r="AV494" s="15" t="s">
        <v>137</v>
      </c>
      <c r="AW494" s="15" t="s">
        <v>33</v>
      </c>
      <c r="AX494" s="15" t="s">
        <v>79</v>
      </c>
      <c r="AY494" s="255" t="s">
        <v>129</v>
      </c>
    </row>
    <row r="495" s="2" customFormat="1" ht="24.15" customHeight="1">
      <c r="A495" s="39"/>
      <c r="B495" s="40"/>
      <c r="C495" s="205" t="s">
        <v>550</v>
      </c>
      <c r="D495" s="205" t="s">
        <v>132</v>
      </c>
      <c r="E495" s="206" t="s">
        <v>551</v>
      </c>
      <c r="F495" s="207" t="s">
        <v>552</v>
      </c>
      <c r="G495" s="208" t="s">
        <v>135</v>
      </c>
      <c r="H495" s="209">
        <v>45.186</v>
      </c>
      <c r="I495" s="210"/>
      <c r="J495" s="211">
        <f>ROUND(I495*H495,2)</f>
        <v>0</v>
      </c>
      <c r="K495" s="207" t="s">
        <v>136</v>
      </c>
      <c r="L495" s="45"/>
      <c r="M495" s="212" t="s">
        <v>19</v>
      </c>
      <c r="N495" s="213" t="s">
        <v>43</v>
      </c>
      <c r="O495" s="85"/>
      <c r="P495" s="214">
        <f>O495*H495</f>
        <v>0</v>
      </c>
      <c r="Q495" s="214">
        <v>0.0063499999999999997</v>
      </c>
      <c r="R495" s="214">
        <f>Q495*H495</f>
        <v>0.28693109999999999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243</v>
      </c>
      <c r="AT495" s="216" t="s">
        <v>132</v>
      </c>
      <c r="AU495" s="216" t="s">
        <v>138</v>
      </c>
      <c r="AY495" s="18" t="s">
        <v>129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138</v>
      </c>
      <c r="BK495" s="217">
        <f>ROUND(I495*H495,2)</f>
        <v>0</v>
      </c>
      <c r="BL495" s="18" t="s">
        <v>243</v>
      </c>
      <c r="BM495" s="216" t="s">
        <v>553</v>
      </c>
    </row>
    <row r="496" s="2" customFormat="1">
      <c r="A496" s="39"/>
      <c r="B496" s="40"/>
      <c r="C496" s="41"/>
      <c r="D496" s="218" t="s">
        <v>140</v>
      </c>
      <c r="E496" s="41"/>
      <c r="F496" s="219" t="s">
        <v>554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140</v>
      </c>
      <c r="AU496" s="18" t="s">
        <v>138</v>
      </c>
    </row>
    <row r="497" s="13" customFormat="1">
      <c r="A497" s="13"/>
      <c r="B497" s="223"/>
      <c r="C497" s="224"/>
      <c r="D497" s="225" t="s">
        <v>142</v>
      </c>
      <c r="E497" s="226" t="s">
        <v>19</v>
      </c>
      <c r="F497" s="227" t="s">
        <v>143</v>
      </c>
      <c r="G497" s="224"/>
      <c r="H497" s="226" t="s">
        <v>19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3" t="s">
        <v>142</v>
      </c>
      <c r="AU497" s="233" t="s">
        <v>138</v>
      </c>
      <c r="AV497" s="13" t="s">
        <v>79</v>
      </c>
      <c r="AW497" s="13" t="s">
        <v>33</v>
      </c>
      <c r="AX497" s="13" t="s">
        <v>71</v>
      </c>
      <c r="AY497" s="233" t="s">
        <v>129</v>
      </c>
    </row>
    <row r="498" s="14" customFormat="1">
      <c r="A498" s="14"/>
      <c r="B498" s="234"/>
      <c r="C498" s="235"/>
      <c r="D498" s="225" t="s">
        <v>142</v>
      </c>
      <c r="E498" s="236" t="s">
        <v>19</v>
      </c>
      <c r="F498" s="237" t="s">
        <v>165</v>
      </c>
      <c r="G498" s="235"/>
      <c r="H498" s="238">
        <v>21.712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4" t="s">
        <v>142</v>
      </c>
      <c r="AU498" s="244" t="s">
        <v>138</v>
      </c>
      <c r="AV498" s="14" t="s">
        <v>138</v>
      </c>
      <c r="AW498" s="14" t="s">
        <v>33</v>
      </c>
      <c r="AX498" s="14" t="s">
        <v>71</v>
      </c>
      <c r="AY498" s="244" t="s">
        <v>129</v>
      </c>
    </row>
    <row r="499" s="14" customFormat="1">
      <c r="A499" s="14"/>
      <c r="B499" s="234"/>
      <c r="C499" s="235"/>
      <c r="D499" s="225" t="s">
        <v>142</v>
      </c>
      <c r="E499" s="236" t="s">
        <v>19</v>
      </c>
      <c r="F499" s="237" t="s">
        <v>145</v>
      </c>
      <c r="G499" s="235"/>
      <c r="H499" s="238">
        <v>3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4" t="s">
        <v>142</v>
      </c>
      <c r="AU499" s="244" t="s">
        <v>138</v>
      </c>
      <c r="AV499" s="14" t="s">
        <v>138</v>
      </c>
      <c r="AW499" s="14" t="s">
        <v>33</v>
      </c>
      <c r="AX499" s="14" t="s">
        <v>71</v>
      </c>
      <c r="AY499" s="244" t="s">
        <v>129</v>
      </c>
    </row>
    <row r="500" s="13" customFormat="1">
      <c r="A500" s="13"/>
      <c r="B500" s="223"/>
      <c r="C500" s="224"/>
      <c r="D500" s="225" t="s">
        <v>142</v>
      </c>
      <c r="E500" s="226" t="s">
        <v>19</v>
      </c>
      <c r="F500" s="227" t="s">
        <v>158</v>
      </c>
      <c r="G500" s="224"/>
      <c r="H500" s="226" t="s">
        <v>19</v>
      </c>
      <c r="I500" s="228"/>
      <c r="J500" s="224"/>
      <c r="K500" s="224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142</v>
      </c>
      <c r="AU500" s="233" t="s">
        <v>138</v>
      </c>
      <c r="AV500" s="13" t="s">
        <v>79</v>
      </c>
      <c r="AW500" s="13" t="s">
        <v>33</v>
      </c>
      <c r="AX500" s="13" t="s">
        <v>71</v>
      </c>
      <c r="AY500" s="233" t="s">
        <v>129</v>
      </c>
    </row>
    <row r="501" s="14" customFormat="1">
      <c r="A501" s="14"/>
      <c r="B501" s="234"/>
      <c r="C501" s="235"/>
      <c r="D501" s="225" t="s">
        <v>142</v>
      </c>
      <c r="E501" s="236" t="s">
        <v>19</v>
      </c>
      <c r="F501" s="237" t="s">
        <v>166</v>
      </c>
      <c r="G501" s="235"/>
      <c r="H501" s="238">
        <v>14.474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4" t="s">
        <v>142</v>
      </c>
      <c r="AU501" s="244" t="s">
        <v>138</v>
      </c>
      <c r="AV501" s="14" t="s">
        <v>138</v>
      </c>
      <c r="AW501" s="14" t="s">
        <v>33</v>
      </c>
      <c r="AX501" s="14" t="s">
        <v>71</v>
      </c>
      <c r="AY501" s="244" t="s">
        <v>129</v>
      </c>
    </row>
    <row r="502" s="14" customFormat="1">
      <c r="A502" s="14"/>
      <c r="B502" s="234"/>
      <c r="C502" s="235"/>
      <c r="D502" s="225" t="s">
        <v>142</v>
      </c>
      <c r="E502" s="236" t="s">
        <v>19</v>
      </c>
      <c r="F502" s="237" t="s">
        <v>148</v>
      </c>
      <c r="G502" s="235"/>
      <c r="H502" s="238">
        <v>6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142</v>
      </c>
      <c r="AU502" s="244" t="s">
        <v>138</v>
      </c>
      <c r="AV502" s="14" t="s">
        <v>138</v>
      </c>
      <c r="AW502" s="14" t="s">
        <v>33</v>
      </c>
      <c r="AX502" s="14" t="s">
        <v>71</v>
      </c>
      <c r="AY502" s="244" t="s">
        <v>129</v>
      </c>
    </row>
    <row r="503" s="15" customFormat="1">
      <c r="A503" s="15"/>
      <c r="B503" s="245"/>
      <c r="C503" s="246"/>
      <c r="D503" s="225" t="s">
        <v>142</v>
      </c>
      <c r="E503" s="247" t="s">
        <v>19</v>
      </c>
      <c r="F503" s="248" t="s">
        <v>149</v>
      </c>
      <c r="G503" s="246"/>
      <c r="H503" s="249">
        <v>45.186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5" t="s">
        <v>142</v>
      </c>
      <c r="AU503" s="255" t="s">
        <v>138</v>
      </c>
      <c r="AV503" s="15" t="s">
        <v>137</v>
      </c>
      <c r="AW503" s="15" t="s">
        <v>33</v>
      </c>
      <c r="AX503" s="15" t="s">
        <v>79</v>
      </c>
      <c r="AY503" s="255" t="s">
        <v>129</v>
      </c>
    </row>
    <row r="504" s="2" customFormat="1" ht="16.5" customHeight="1">
      <c r="A504" s="39"/>
      <c r="B504" s="40"/>
      <c r="C504" s="256" t="s">
        <v>555</v>
      </c>
      <c r="D504" s="256" t="s">
        <v>244</v>
      </c>
      <c r="E504" s="257" t="s">
        <v>556</v>
      </c>
      <c r="F504" s="258" t="s">
        <v>557</v>
      </c>
      <c r="G504" s="259" t="s">
        <v>135</v>
      </c>
      <c r="H504" s="260">
        <v>49.704999999999998</v>
      </c>
      <c r="I504" s="261"/>
      <c r="J504" s="262">
        <f>ROUND(I504*H504,2)</f>
        <v>0</v>
      </c>
      <c r="K504" s="258" t="s">
        <v>136</v>
      </c>
      <c r="L504" s="263"/>
      <c r="M504" s="264" t="s">
        <v>19</v>
      </c>
      <c r="N504" s="265" t="s">
        <v>43</v>
      </c>
      <c r="O504" s="85"/>
      <c r="P504" s="214">
        <f>O504*H504</f>
        <v>0</v>
      </c>
      <c r="Q504" s="214">
        <v>0.017999999999999999</v>
      </c>
      <c r="R504" s="214">
        <f>Q504*H504</f>
        <v>0.89468999999999987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339</v>
      </c>
      <c r="AT504" s="216" t="s">
        <v>244</v>
      </c>
      <c r="AU504" s="216" t="s">
        <v>138</v>
      </c>
      <c r="AY504" s="18" t="s">
        <v>129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138</v>
      </c>
      <c r="BK504" s="217">
        <f>ROUND(I504*H504,2)</f>
        <v>0</v>
      </c>
      <c r="BL504" s="18" t="s">
        <v>243</v>
      </c>
      <c r="BM504" s="216" t="s">
        <v>558</v>
      </c>
    </row>
    <row r="505" s="2" customFormat="1">
      <c r="A505" s="39"/>
      <c r="B505" s="40"/>
      <c r="C505" s="41"/>
      <c r="D505" s="218" t="s">
        <v>140</v>
      </c>
      <c r="E505" s="41"/>
      <c r="F505" s="219" t="s">
        <v>559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140</v>
      </c>
      <c r="AU505" s="18" t="s">
        <v>138</v>
      </c>
    </row>
    <row r="506" s="14" customFormat="1">
      <c r="A506" s="14"/>
      <c r="B506" s="234"/>
      <c r="C506" s="235"/>
      <c r="D506" s="225" t="s">
        <v>142</v>
      </c>
      <c r="E506" s="235"/>
      <c r="F506" s="237" t="s">
        <v>560</v>
      </c>
      <c r="G506" s="235"/>
      <c r="H506" s="238">
        <v>49.704999999999998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4" t="s">
        <v>142</v>
      </c>
      <c r="AU506" s="244" t="s">
        <v>138</v>
      </c>
      <c r="AV506" s="14" t="s">
        <v>138</v>
      </c>
      <c r="AW506" s="14" t="s">
        <v>4</v>
      </c>
      <c r="AX506" s="14" t="s">
        <v>79</v>
      </c>
      <c r="AY506" s="244" t="s">
        <v>129</v>
      </c>
    </row>
    <row r="507" s="2" customFormat="1" ht="16.5" customHeight="1">
      <c r="A507" s="39"/>
      <c r="B507" s="40"/>
      <c r="C507" s="205" t="s">
        <v>561</v>
      </c>
      <c r="D507" s="205" t="s">
        <v>132</v>
      </c>
      <c r="E507" s="206" t="s">
        <v>562</v>
      </c>
      <c r="F507" s="207" t="s">
        <v>563</v>
      </c>
      <c r="G507" s="208" t="s">
        <v>135</v>
      </c>
      <c r="H507" s="209">
        <v>45.186</v>
      </c>
      <c r="I507" s="210"/>
      <c r="J507" s="211">
        <f>ROUND(I507*H507,2)</f>
        <v>0</v>
      </c>
      <c r="K507" s="207" t="s">
        <v>136</v>
      </c>
      <c r="L507" s="45"/>
      <c r="M507" s="212" t="s">
        <v>19</v>
      </c>
      <c r="N507" s="213" t="s">
        <v>43</v>
      </c>
      <c r="O507" s="85"/>
      <c r="P507" s="214">
        <f>O507*H507</f>
        <v>0</v>
      </c>
      <c r="Q507" s="214">
        <v>0.0015</v>
      </c>
      <c r="R507" s="214">
        <f>Q507*H507</f>
        <v>0.067779000000000006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243</v>
      </c>
      <c r="AT507" s="216" t="s">
        <v>132</v>
      </c>
      <c r="AU507" s="216" t="s">
        <v>138</v>
      </c>
      <c r="AY507" s="18" t="s">
        <v>129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138</v>
      </c>
      <c r="BK507" s="217">
        <f>ROUND(I507*H507,2)</f>
        <v>0</v>
      </c>
      <c r="BL507" s="18" t="s">
        <v>243</v>
      </c>
      <c r="BM507" s="216" t="s">
        <v>564</v>
      </c>
    </row>
    <row r="508" s="2" customFormat="1">
      <c r="A508" s="39"/>
      <c r="B508" s="40"/>
      <c r="C508" s="41"/>
      <c r="D508" s="218" t="s">
        <v>140</v>
      </c>
      <c r="E508" s="41"/>
      <c r="F508" s="219" t="s">
        <v>565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140</v>
      </c>
      <c r="AU508" s="18" t="s">
        <v>138</v>
      </c>
    </row>
    <row r="509" s="13" customFormat="1">
      <c r="A509" s="13"/>
      <c r="B509" s="223"/>
      <c r="C509" s="224"/>
      <c r="D509" s="225" t="s">
        <v>142</v>
      </c>
      <c r="E509" s="226" t="s">
        <v>19</v>
      </c>
      <c r="F509" s="227" t="s">
        <v>143</v>
      </c>
      <c r="G509" s="224"/>
      <c r="H509" s="226" t="s">
        <v>19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3" t="s">
        <v>142</v>
      </c>
      <c r="AU509" s="233" t="s">
        <v>138</v>
      </c>
      <c r="AV509" s="13" t="s">
        <v>79</v>
      </c>
      <c r="AW509" s="13" t="s">
        <v>33</v>
      </c>
      <c r="AX509" s="13" t="s">
        <v>71</v>
      </c>
      <c r="AY509" s="233" t="s">
        <v>129</v>
      </c>
    </row>
    <row r="510" s="14" customFormat="1">
      <c r="A510" s="14"/>
      <c r="B510" s="234"/>
      <c r="C510" s="235"/>
      <c r="D510" s="225" t="s">
        <v>142</v>
      </c>
      <c r="E510" s="236" t="s">
        <v>19</v>
      </c>
      <c r="F510" s="237" t="s">
        <v>165</v>
      </c>
      <c r="G510" s="235"/>
      <c r="H510" s="238">
        <v>21.712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4" t="s">
        <v>142</v>
      </c>
      <c r="AU510" s="244" t="s">
        <v>138</v>
      </c>
      <c r="AV510" s="14" t="s">
        <v>138</v>
      </c>
      <c r="AW510" s="14" t="s">
        <v>33</v>
      </c>
      <c r="AX510" s="14" t="s">
        <v>71</v>
      </c>
      <c r="AY510" s="244" t="s">
        <v>129</v>
      </c>
    </row>
    <row r="511" s="14" customFormat="1">
      <c r="A511" s="14"/>
      <c r="B511" s="234"/>
      <c r="C511" s="235"/>
      <c r="D511" s="225" t="s">
        <v>142</v>
      </c>
      <c r="E511" s="236" t="s">
        <v>19</v>
      </c>
      <c r="F511" s="237" t="s">
        <v>145</v>
      </c>
      <c r="G511" s="235"/>
      <c r="H511" s="238">
        <v>3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4" t="s">
        <v>142</v>
      </c>
      <c r="AU511" s="244" t="s">
        <v>138</v>
      </c>
      <c r="AV511" s="14" t="s">
        <v>138</v>
      </c>
      <c r="AW511" s="14" t="s">
        <v>33</v>
      </c>
      <c r="AX511" s="14" t="s">
        <v>71</v>
      </c>
      <c r="AY511" s="244" t="s">
        <v>129</v>
      </c>
    </row>
    <row r="512" s="13" customFormat="1">
      <c r="A512" s="13"/>
      <c r="B512" s="223"/>
      <c r="C512" s="224"/>
      <c r="D512" s="225" t="s">
        <v>142</v>
      </c>
      <c r="E512" s="226" t="s">
        <v>19</v>
      </c>
      <c r="F512" s="227" t="s">
        <v>158</v>
      </c>
      <c r="G512" s="224"/>
      <c r="H512" s="226" t="s">
        <v>19</v>
      </c>
      <c r="I512" s="228"/>
      <c r="J512" s="224"/>
      <c r="K512" s="224"/>
      <c r="L512" s="229"/>
      <c r="M512" s="230"/>
      <c r="N512" s="231"/>
      <c r="O512" s="231"/>
      <c r="P512" s="231"/>
      <c r="Q512" s="231"/>
      <c r="R512" s="231"/>
      <c r="S512" s="231"/>
      <c r="T512" s="23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3" t="s">
        <v>142</v>
      </c>
      <c r="AU512" s="233" t="s">
        <v>138</v>
      </c>
      <c r="AV512" s="13" t="s">
        <v>79</v>
      </c>
      <c r="AW512" s="13" t="s">
        <v>33</v>
      </c>
      <c r="AX512" s="13" t="s">
        <v>71</v>
      </c>
      <c r="AY512" s="233" t="s">
        <v>129</v>
      </c>
    </row>
    <row r="513" s="14" customFormat="1">
      <c r="A513" s="14"/>
      <c r="B513" s="234"/>
      <c r="C513" s="235"/>
      <c r="D513" s="225" t="s">
        <v>142</v>
      </c>
      <c r="E513" s="236" t="s">
        <v>19</v>
      </c>
      <c r="F513" s="237" t="s">
        <v>166</v>
      </c>
      <c r="G513" s="235"/>
      <c r="H513" s="238">
        <v>14.474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142</v>
      </c>
      <c r="AU513" s="244" t="s">
        <v>138</v>
      </c>
      <c r="AV513" s="14" t="s">
        <v>138</v>
      </c>
      <c r="AW513" s="14" t="s">
        <v>33</v>
      </c>
      <c r="AX513" s="14" t="s">
        <v>71</v>
      </c>
      <c r="AY513" s="244" t="s">
        <v>129</v>
      </c>
    </row>
    <row r="514" s="14" customFormat="1">
      <c r="A514" s="14"/>
      <c r="B514" s="234"/>
      <c r="C514" s="235"/>
      <c r="D514" s="225" t="s">
        <v>142</v>
      </c>
      <c r="E514" s="236" t="s">
        <v>19</v>
      </c>
      <c r="F514" s="237" t="s">
        <v>148</v>
      </c>
      <c r="G514" s="235"/>
      <c r="H514" s="238">
        <v>6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4" t="s">
        <v>142</v>
      </c>
      <c r="AU514" s="244" t="s">
        <v>138</v>
      </c>
      <c r="AV514" s="14" t="s">
        <v>138</v>
      </c>
      <c r="AW514" s="14" t="s">
        <v>33</v>
      </c>
      <c r="AX514" s="14" t="s">
        <v>71</v>
      </c>
      <c r="AY514" s="244" t="s">
        <v>129</v>
      </c>
    </row>
    <row r="515" s="15" customFormat="1">
      <c r="A515" s="15"/>
      <c r="B515" s="245"/>
      <c r="C515" s="246"/>
      <c r="D515" s="225" t="s">
        <v>142</v>
      </c>
      <c r="E515" s="247" t="s">
        <v>19</v>
      </c>
      <c r="F515" s="248" t="s">
        <v>149</v>
      </c>
      <c r="G515" s="246"/>
      <c r="H515" s="249">
        <v>45.186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5" t="s">
        <v>142</v>
      </c>
      <c r="AU515" s="255" t="s">
        <v>138</v>
      </c>
      <c r="AV515" s="15" t="s">
        <v>137</v>
      </c>
      <c r="AW515" s="15" t="s">
        <v>33</v>
      </c>
      <c r="AX515" s="15" t="s">
        <v>79</v>
      </c>
      <c r="AY515" s="255" t="s">
        <v>129</v>
      </c>
    </row>
    <row r="516" s="2" customFormat="1" ht="16.5" customHeight="1">
      <c r="A516" s="39"/>
      <c r="B516" s="40"/>
      <c r="C516" s="205" t="s">
        <v>566</v>
      </c>
      <c r="D516" s="205" t="s">
        <v>132</v>
      </c>
      <c r="E516" s="206" t="s">
        <v>567</v>
      </c>
      <c r="F516" s="207" t="s">
        <v>568</v>
      </c>
      <c r="G516" s="208" t="s">
        <v>286</v>
      </c>
      <c r="H516" s="209">
        <v>117.3</v>
      </c>
      <c r="I516" s="210"/>
      <c r="J516" s="211">
        <f>ROUND(I516*H516,2)</f>
        <v>0</v>
      </c>
      <c r="K516" s="207" t="s">
        <v>136</v>
      </c>
      <c r="L516" s="45"/>
      <c r="M516" s="212" t="s">
        <v>19</v>
      </c>
      <c r="N516" s="213" t="s">
        <v>43</v>
      </c>
      <c r="O516" s="85"/>
      <c r="P516" s="214">
        <f>O516*H516</f>
        <v>0</v>
      </c>
      <c r="Q516" s="214">
        <v>3.0000000000000001E-05</v>
      </c>
      <c r="R516" s="214">
        <f>Q516*H516</f>
        <v>0.003519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243</v>
      </c>
      <c r="AT516" s="216" t="s">
        <v>132</v>
      </c>
      <c r="AU516" s="216" t="s">
        <v>138</v>
      </c>
      <c r="AY516" s="18" t="s">
        <v>129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138</v>
      </c>
      <c r="BK516" s="217">
        <f>ROUND(I516*H516,2)</f>
        <v>0</v>
      </c>
      <c r="BL516" s="18" t="s">
        <v>243</v>
      </c>
      <c r="BM516" s="216" t="s">
        <v>569</v>
      </c>
    </row>
    <row r="517" s="2" customFormat="1">
      <c r="A517" s="39"/>
      <c r="B517" s="40"/>
      <c r="C517" s="41"/>
      <c r="D517" s="218" t="s">
        <v>140</v>
      </c>
      <c r="E517" s="41"/>
      <c r="F517" s="219" t="s">
        <v>570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140</v>
      </c>
      <c r="AU517" s="18" t="s">
        <v>138</v>
      </c>
    </row>
    <row r="518" s="13" customFormat="1">
      <c r="A518" s="13"/>
      <c r="B518" s="223"/>
      <c r="C518" s="224"/>
      <c r="D518" s="225" t="s">
        <v>142</v>
      </c>
      <c r="E518" s="226" t="s">
        <v>19</v>
      </c>
      <c r="F518" s="227" t="s">
        <v>143</v>
      </c>
      <c r="G518" s="224"/>
      <c r="H518" s="226" t="s">
        <v>19</v>
      </c>
      <c r="I518" s="228"/>
      <c r="J518" s="224"/>
      <c r="K518" s="224"/>
      <c r="L518" s="229"/>
      <c r="M518" s="230"/>
      <c r="N518" s="231"/>
      <c r="O518" s="231"/>
      <c r="P518" s="231"/>
      <c r="Q518" s="231"/>
      <c r="R518" s="231"/>
      <c r="S518" s="231"/>
      <c r="T518" s="23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3" t="s">
        <v>142</v>
      </c>
      <c r="AU518" s="233" t="s">
        <v>138</v>
      </c>
      <c r="AV518" s="13" t="s">
        <v>79</v>
      </c>
      <c r="AW518" s="13" t="s">
        <v>33</v>
      </c>
      <c r="AX518" s="13" t="s">
        <v>71</v>
      </c>
      <c r="AY518" s="233" t="s">
        <v>129</v>
      </c>
    </row>
    <row r="519" s="14" customFormat="1">
      <c r="A519" s="14"/>
      <c r="B519" s="234"/>
      <c r="C519" s="235"/>
      <c r="D519" s="225" t="s">
        <v>142</v>
      </c>
      <c r="E519" s="236" t="s">
        <v>19</v>
      </c>
      <c r="F519" s="237" t="s">
        <v>571</v>
      </c>
      <c r="G519" s="235"/>
      <c r="H519" s="238">
        <v>64.980000000000004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4" t="s">
        <v>142</v>
      </c>
      <c r="AU519" s="244" t="s">
        <v>138</v>
      </c>
      <c r="AV519" s="14" t="s">
        <v>138</v>
      </c>
      <c r="AW519" s="14" t="s">
        <v>33</v>
      </c>
      <c r="AX519" s="14" t="s">
        <v>71</v>
      </c>
      <c r="AY519" s="244" t="s">
        <v>129</v>
      </c>
    </row>
    <row r="520" s="14" customFormat="1">
      <c r="A520" s="14"/>
      <c r="B520" s="234"/>
      <c r="C520" s="235"/>
      <c r="D520" s="225" t="s">
        <v>142</v>
      </c>
      <c r="E520" s="236" t="s">
        <v>19</v>
      </c>
      <c r="F520" s="237" t="s">
        <v>130</v>
      </c>
      <c r="G520" s="235"/>
      <c r="H520" s="238">
        <v>3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142</v>
      </c>
      <c r="AU520" s="244" t="s">
        <v>138</v>
      </c>
      <c r="AV520" s="14" t="s">
        <v>138</v>
      </c>
      <c r="AW520" s="14" t="s">
        <v>33</v>
      </c>
      <c r="AX520" s="14" t="s">
        <v>71</v>
      </c>
      <c r="AY520" s="244" t="s">
        <v>129</v>
      </c>
    </row>
    <row r="521" s="13" customFormat="1">
      <c r="A521" s="13"/>
      <c r="B521" s="223"/>
      <c r="C521" s="224"/>
      <c r="D521" s="225" t="s">
        <v>142</v>
      </c>
      <c r="E521" s="226" t="s">
        <v>19</v>
      </c>
      <c r="F521" s="227" t="s">
        <v>158</v>
      </c>
      <c r="G521" s="224"/>
      <c r="H521" s="226" t="s">
        <v>19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3" t="s">
        <v>142</v>
      </c>
      <c r="AU521" s="233" t="s">
        <v>138</v>
      </c>
      <c r="AV521" s="13" t="s">
        <v>79</v>
      </c>
      <c r="AW521" s="13" t="s">
        <v>33</v>
      </c>
      <c r="AX521" s="13" t="s">
        <v>71</v>
      </c>
      <c r="AY521" s="233" t="s">
        <v>129</v>
      </c>
    </row>
    <row r="522" s="14" customFormat="1">
      <c r="A522" s="14"/>
      <c r="B522" s="234"/>
      <c r="C522" s="235"/>
      <c r="D522" s="225" t="s">
        <v>142</v>
      </c>
      <c r="E522" s="236" t="s">
        <v>19</v>
      </c>
      <c r="F522" s="237" t="s">
        <v>572</v>
      </c>
      <c r="G522" s="235"/>
      <c r="H522" s="238">
        <v>43.32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142</v>
      </c>
      <c r="AU522" s="244" t="s">
        <v>138</v>
      </c>
      <c r="AV522" s="14" t="s">
        <v>138</v>
      </c>
      <c r="AW522" s="14" t="s">
        <v>33</v>
      </c>
      <c r="AX522" s="14" t="s">
        <v>71</v>
      </c>
      <c r="AY522" s="244" t="s">
        <v>129</v>
      </c>
    </row>
    <row r="523" s="14" customFormat="1">
      <c r="A523" s="14"/>
      <c r="B523" s="234"/>
      <c r="C523" s="235"/>
      <c r="D523" s="225" t="s">
        <v>142</v>
      </c>
      <c r="E523" s="236" t="s">
        <v>19</v>
      </c>
      <c r="F523" s="237" t="s">
        <v>159</v>
      </c>
      <c r="G523" s="235"/>
      <c r="H523" s="238">
        <v>6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4" t="s">
        <v>142</v>
      </c>
      <c r="AU523" s="244" t="s">
        <v>138</v>
      </c>
      <c r="AV523" s="14" t="s">
        <v>138</v>
      </c>
      <c r="AW523" s="14" t="s">
        <v>33</v>
      </c>
      <c r="AX523" s="14" t="s">
        <v>71</v>
      </c>
      <c r="AY523" s="244" t="s">
        <v>129</v>
      </c>
    </row>
    <row r="524" s="15" customFormat="1">
      <c r="A524" s="15"/>
      <c r="B524" s="245"/>
      <c r="C524" s="246"/>
      <c r="D524" s="225" t="s">
        <v>142</v>
      </c>
      <c r="E524" s="247" t="s">
        <v>19</v>
      </c>
      <c r="F524" s="248" t="s">
        <v>149</v>
      </c>
      <c r="G524" s="246"/>
      <c r="H524" s="249">
        <v>117.30000000000001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5" t="s">
        <v>142</v>
      </c>
      <c r="AU524" s="255" t="s">
        <v>138</v>
      </c>
      <c r="AV524" s="15" t="s">
        <v>137</v>
      </c>
      <c r="AW524" s="15" t="s">
        <v>33</v>
      </c>
      <c r="AX524" s="15" t="s">
        <v>79</v>
      </c>
      <c r="AY524" s="255" t="s">
        <v>129</v>
      </c>
    </row>
    <row r="525" s="2" customFormat="1" ht="16.5" customHeight="1">
      <c r="A525" s="39"/>
      <c r="B525" s="40"/>
      <c r="C525" s="205" t="s">
        <v>573</v>
      </c>
      <c r="D525" s="205" t="s">
        <v>132</v>
      </c>
      <c r="E525" s="206" t="s">
        <v>574</v>
      </c>
      <c r="F525" s="207" t="s">
        <v>575</v>
      </c>
      <c r="G525" s="208" t="s">
        <v>286</v>
      </c>
      <c r="H525" s="209">
        <v>117.3</v>
      </c>
      <c r="I525" s="210"/>
      <c r="J525" s="211">
        <f>ROUND(I525*H525,2)</f>
        <v>0</v>
      </c>
      <c r="K525" s="207" t="s">
        <v>136</v>
      </c>
      <c r="L525" s="45"/>
      <c r="M525" s="212" t="s">
        <v>19</v>
      </c>
      <c r="N525" s="213" t="s">
        <v>43</v>
      </c>
      <c r="O525" s="85"/>
      <c r="P525" s="214">
        <f>O525*H525</f>
        <v>0</v>
      </c>
      <c r="Q525" s="214">
        <v>0.00032000000000000003</v>
      </c>
      <c r="R525" s="214">
        <f>Q525*H525</f>
        <v>0.037536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243</v>
      </c>
      <c r="AT525" s="216" t="s">
        <v>132</v>
      </c>
      <c r="AU525" s="216" t="s">
        <v>138</v>
      </c>
      <c r="AY525" s="18" t="s">
        <v>129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138</v>
      </c>
      <c r="BK525" s="217">
        <f>ROUND(I525*H525,2)</f>
        <v>0</v>
      </c>
      <c r="BL525" s="18" t="s">
        <v>243</v>
      </c>
      <c r="BM525" s="216" t="s">
        <v>576</v>
      </c>
    </row>
    <row r="526" s="2" customFormat="1">
      <c r="A526" s="39"/>
      <c r="B526" s="40"/>
      <c r="C526" s="41"/>
      <c r="D526" s="218" t="s">
        <v>140</v>
      </c>
      <c r="E526" s="41"/>
      <c r="F526" s="219" t="s">
        <v>577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138</v>
      </c>
    </row>
    <row r="527" s="13" customFormat="1">
      <c r="A527" s="13"/>
      <c r="B527" s="223"/>
      <c r="C527" s="224"/>
      <c r="D527" s="225" t="s">
        <v>142</v>
      </c>
      <c r="E527" s="226" t="s">
        <v>19</v>
      </c>
      <c r="F527" s="227" t="s">
        <v>143</v>
      </c>
      <c r="G527" s="224"/>
      <c r="H527" s="226" t="s">
        <v>19</v>
      </c>
      <c r="I527" s="228"/>
      <c r="J527" s="224"/>
      <c r="K527" s="224"/>
      <c r="L527" s="229"/>
      <c r="M527" s="230"/>
      <c r="N527" s="231"/>
      <c r="O527" s="231"/>
      <c r="P527" s="231"/>
      <c r="Q527" s="231"/>
      <c r="R527" s="231"/>
      <c r="S527" s="231"/>
      <c r="T527" s="23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3" t="s">
        <v>142</v>
      </c>
      <c r="AU527" s="233" t="s">
        <v>138</v>
      </c>
      <c r="AV527" s="13" t="s">
        <v>79</v>
      </c>
      <c r="AW527" s="13" t="s">
        <v>33</v>
      </c>
      <c r="AX527" s="13" t="s">
        <v>71</v>
      </c>
      <c r="AY527" s="233" t="s">
        <v>129</v>
      </c>
    </row>
    <row r="528" s="14" customFormat="1">
      <c r="A528" s="14"/>
      <c r="B528" s="234"/>
      <c r="C528" s="235"/>
      <c r="D528" s="225" t="s">
        <v>142</v>
      </c>
      <c r="E528" s="236" t="s">
        <v>19</v>
      </c>
      <c r="F528" s="237" t="s">
        <v>571</v>
      </c>
      <c r="G528" s="235"/>
      <c r="H528" s="238">
        <v>64.980000000000004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142</v>
      </c>
      <c r="AU528" s="244" t="s">
        <v>138</v>
      </c>
      <c r="AV528" s="14" t="s">
        <v>138</v>
      </c>
      <c r="AW528" s="14" t="s">
        <v>33</v>
      </c>
      <c r="AX528" s="14" t="s">
        <v>71</v>
      </c>
      <c r="AY528" s="244" t="s">
        <v>129</v>
      </c>
    </row>
    <row r="529" s="14" customFormat="1">
      <c r="A529" s="14"/>
      <c r="B529" s="234"/>
      <c r="C529" s="235"/>
      <c r="D529" s="225" t="s">
        <v>142</v>
      </c>
      <c r="E529" s="236" t="s">
        <v>19</v>
      </c>
      <c r="F529" s="237" t="s">
        <v>130</v>
      </c>
      <c r="G529" s="235"/>
      <c r="H529" s="238">
        <v>3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4" t="s">
        <v>142</v>
      </c>
      <c r="AU529" s="244" t="s">
        <v>138</v>
      </c>
      <c r="AV529" s="14" t="s">
        <v>138</v>
      </c>
      <c r="AW529" s="14" t="s">
        <v>33</v>
      </c>
      <c r="AX529" s="14" t="s">
        <v>71</v>
      </c>
      <c r="AY529" s="244" t="s">
        <v>129</v>
      </c>
    </row>
    <row r="530" s="13" customFormat="1">
      <c r="A530" s="13"/>
      <c r="B530" s="223"/>
      <c r="C530" s="224"/>
      <c r="D530" s="225" t="s">
        <v>142</v>
      </c>
      <c r="E530" s="226" t="s">
        <v>19</v>
      </c>
      <c r="F530" s="227" t="s">
        <v>158</v>
      </c>
      <c r="G530" s="224"/>
      <c r="H530" s="226" t="s">
        <v>19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3" t="s">
        <v>142</v>
      </c>
      <c r="AU530" s="233" t="s">
        <v>138</v>
      </c>
      <c r="AV530" s="13" t="s">
        <v>79</v>
      </c>
      <c r="AW530" s="13" t="s">
        <v>33</v>
      </c>
      <c r="AX530" s="13" t="s">
        <v>71</v>
      </c>
      <c r="AY530" s="233" t="s">
        <v>129</v>
      </c>
    </row>
    <row r="531" s="14" customFormat="1">
      <c r="A531" s="14"/>
      <c r="B531" s="234"/>
      <c r="C531" s="235"/>
      <c r="D531" s="225" t="s">
        <v>142</v>
      </c>
      <c r="E531" s="236" t="s">
        <v>19</v>
      </c>
      <c r="F531" s="237" t="s">
        <v>572</v>
      </c>
      <c r="G531" s="235"/>
      <c r="H531" s="238">
        <v>43.32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4" t="s">
        <v>142</v>
      </c>
      <c r="AU531" s="244" t="s">
        <v>138</v>
      </c>
      <c r="AV531" s="14" t="s">
        <v>138</v>
      </c>
      <c r="AW531" s="14" t="s">
        <v>33</v>
      </c>
      <c r="AX531" s="14" t="s">
        <v>71</v>
      </c>
      <c r="AY531" s="244" t="s">
        <v>129</v>
      </c>
    </row>
    <row r="532" s="14" customFormat="1">
      <c r="A532" s="14"/>
      <c r="B532" s="234"/>
      <c r="C532" s="235"/>
      <c r="D532" s="225" t="s">
        <v>142</v>
      </c>
      <c r="E532" s="236" t="s">
        <v>19</v>
      </c>
      <c r="F532" s="237" t="s">
        <v>159</v>
      </c>
      <c r="G532" s="235"/>
      <c r="H532" s="238">
        <v>6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4" t="s">
        <v>142</v>
      </c>
      <c r="AU532" s="244" t="s">
        <v>138</v>
      </c>
      <c r="AV532" s="14" t="s">
        <v>138</v>
      </c>
      <c r="AW532" s="14" t="s">
        <v>33</v>
      </c>
      <c r="AX532" s="14" t="s">
        <v>71</v>
      </c>
      <c r="AY532" s="244" t="s">
        <v>129</v>
      </c>
    </row>
    <row r="533" s="15" customFormat="1">
      <c r="A533" s="15"/>
      <c r="B533" s="245"/>
      <c r="C533" s="246"/>
      <c r="D533" s="225" t="s">
        <v>142</v>
      </c>
      <c r="E533" s="247" t="s">
        <v>19</v>
      </c>
      <c r="F533" s="248" t="s">
        <v>149</v>
      </c>
      <c r="G533" s="246"/>
      <c r="H533" s="249">
        <v>117.30000000000001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5" t="s">
        <v>142</v>
      </c>
      <c r="AU533" s="255" t="s">
        <v>138</v>
      </c>
      <c r="AV533" s="15" t="s">
        <v>137</v>
      </c>
      <c r="AW533" s="15" t="s">
        <v>33</v>
      </c>
      <c r="AX533" s="15" t="s">
        <v>79</v>
      </c>
      <c r="AY533" s="255" t="s">
        <v>129</v>
      </c>
    </row>
    <row r="534" s="2" customFormat="1" ht="24.15" customHeight="1">
      <c r="A534" s="39"/>
      <c r="B534" s="40"/>
      <c r="C534" s="205" t="s">
        <v>578</v>
      </c>
      <c r="D534" s="205" t="s">
        <v>132</v>
      </c>
      <c r="E534" s="206" t="s">
        <v>579</v>
      </c>
      <c r="F534" s="207" t="s">
        <v>580</v>
      </c>
      <c r="G534" s="208" t="s">
        <v>313</v>
      </c>
      <c r="H534" s="209">
        <v>1.3080000000000001</v>
      </c>
      <c r="I534" s="210"/>
      <c r="J534" s="211">
        <f>ROUND(I534*H534,2)</f>
        <v>0</v>
      </c>
      <c r="K534" s="207" t="s">
        <v>136</v>
      </c>
      <c r="L534" s="45"/>
      <c r="M534" s="212" t="s">
        <v>19</v>
      </c>
      <c r="N534" s="213" t="s">
        <v>43</v>
      </c>
      <c r="O534" s="85"/>
      <c r="P534" s="214">
        <f>O534*H534</f>
        <v>0</v>
      </c>
      <c r="Q534" s="214">
        <v>0</v>
      </c>
      <c r="R534" s="214">
        <f>Q534*H534</f>
        <v>0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243</v>
      </c>
      <c r="AT534" s="216" t="s">
        <v>132</v>
      </c>
      <c r="AU534" s="216" t="s">
        <v>138</v>
      </c>
      <c r="AY534" s="18" t="s">
        <v>129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138</v>
      </c>
      <c r="BK534" s="217">
        <f>ROUND(I534*H534,2)</f>
        <v>0</v>
      </c>
      <c r="BL534" s="18" t="s">
        <v>243</v>
      </c>
      <c r="BM534" s="216" t="s">
        <v>581</v>
      </c>
    </row>
    <row r="535" s="2" customFormat="1">
      <c r="A535" s="39"/>
      <c r="B535" s="40"/>
      <c r="C535" s="41"/>
      <c r="D535" s="218" t="s">
        <v>140</v>
      </c>
      <c r="E535" s="41"/>
      <c r="F535" s="219" t="s">
        <v>582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138</v>
      </c>
    </row>
    <row r="536" s="2" customFormat="1" ht="24.15" customHeight="1">
      <c r="A536" s="39"/>
      <c r="B536" s="40"/>
      <c r="C536" s="205" t="s">
        <v>583</v>
      </c>
      <c r="D536" s="205" t="s">
        <v>132</v>
      </c>
      <c r="E536" s="206" t="s">
        <v>584</v>
      </c>
      <c r="F536" s="207" t="s">
        <v>585</v>
      </c>
      <c r="G536" s="208" t="s">
        <v>313</v>
      </c>
      <c r="H536" s="209">
        <v>1.3080000000000001</v>
      </c>
      <c r="I536" s="210"/>
      <c r="J536" s="211">
        <f>ROUND(I536*H536,2)</f>
        <v>0</v>
      </c>
      <c r="K536" s="207" t="s">
        <v>136</v>
      </c>
      <c r="L536" s="45"/>
      <c r="M536" s="212" t="s">
        <v>19</v>
      </c>
      <c r="N536" s="213" t="s">
        <v>43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243</v>
      </c>
      <c r="AT536" s="216" t="s">
        <v>132</v>
      </c>
      <c r="AU536" s="216" t="s">
        <v>138</v>
      </c>
      <c r="AY536" s="18" t="s">
        <v>129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138</v>
      </c>
      <c r="BK536" s="217">
        <f>ROUND(I536*H536,2)</f>
        <v>0</v>
      </c>
      <c r="BL536" s="18" t="s">
        <v>243</v>
      </c>
      <c r="BM536" s="216" t="s">
        <v>586</v>
      </c>
    </row>
    <row r="537" s="2" customFormat="1">
      <c r="A537" s="39"/>
      <c r="B537" s="40"/>
      <c r="C537" s="41"/>
      <c r="D537" s="218" t="s">
        <v>140</v>
      </c>
      <c r="E537" s="41"/>
      <c r="F537" s="219" t="s">
        <v>587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140</v>
      </c>
      <c r="AU537" s="18" t="s">
        <v>138</v>
      </c>
    </row>
    <row r="538" s="2" customFormat="1" ht="24.15" customHeight="1">
      <c r="A538" s="39"/>
      <c r="B538" s="40"/>
      <c r="C538" s="205" t="s">
        <v>588</v>
      </c>
      <c r="D538" s="205" t="s">
        <v>132</v>
      </c>
      <c r="E538" s="206" t="s">
        <v>589</v>
      </c>
      <c r="F538" s="207" t="s">
        <v>590</v>
      </c>
      <c r="G538" s="208" t="s">
        <v>313</v>
      </c>
      <c r="H538" s="209">
        <v>1.3080000000000001</v>
      </c>
      <c r="I538" s="210"/>
      <c r="J538" s="211">
        <f>ROUND(I538*H538,2)</f>
        <v>0</v>
      </c>
      <c r="K538" s="207" t="s">
        <v>136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243</v>
      </c>
      <c r="AT538" s="216" t="s">
        <v>132</v>
      </c>
      <c r="AU538" s="216" t="s">
        <v>138</v>
      </c>
      <c r="AY538" s="18" t="s">
        <v>129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138</v>
      </c>
      <c r="BK538" s="217">
        <f>ROUND(I538*H538,2)</f>
        <v>0</v>
      </c>
      <c r="BL538" s="18" t="s">
        <v>243</v>
      </c>
      <c r="BM538" s="216" t="s">
        <v>591</v>
      </c>
    </row>
    <row r="539" s="2" customFormat="1">
      <c r="A539" s="39"/>
      <c r="B539" s="40"/>
      <c r="C539" s="41"/>
      <c r="D539" s="218" t="s">
        <v>140</v>
      </c>
      <c r="E539" s="41"/>
      <c r="F539" s="219" t="s">
        <v>592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140</v>
      </c>
      <c r="AU539" s="18" t="s">
        <v>138</v>
      </c>
    </row>
    <row r="540" s="2" customFormat="1" ht="33" customHeight="1">
      <c r="A540" s="39"/>
      <c r="B540" s="40"/>
      <c r="C540" s="205" t="s">
        <v>593</v>
      </c>
      <c r="D540" s="205" t="s">
        <v>132</v>
      </c>
      <c r="E540" s="206" t="s">
        <v>594</v>
      </c>
      <c r="F540" s="207" t="s">
        <v>595</v>
      </c>
      <c r="G540" s="208" t="s">
        <v>313</v>
      </c>
      <c r="H540" s="209">
        <v>24.852</v>
      </c>
      <c r="I540" s="210"/>
      <c r="J540" s="211">
        <f>ROUND(I540*H540,2)</f>
        <v>0</v>
      </c>
      <c r="K540" s="207" t="s">
        <v>136</v>
      </c>
      <c r="L540" s="45"/>
      <c r="M540" s="212" t="s">
        <v>19</v>
      </c>
      <c r="N540" s="213" t="s">
        <v>43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243</v>
      </c>
      <c r="AT540" s="216" t="s">
        <v>132</v>
      </c>
      <c r="AU540" s="216" t="s">
        <v>138</v>
      </c>
      <c r="AY540" s="18" t="s">
        <v>129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138</v>
      </c>
      <c r="BK540" s="217">
        <f>ROUND(I540*H540,2)</f>
        <v>0</v>
      </c>
      <c r="BL540" s="18" t="s">
        <v>243</v>
      </c>
      <c r="BM540" s="216" t="s">
        <v>596</v>
      </c>
    </row>
    <row r="541" s="2" customFormat="1">
      <c r="A541" s="39"/>
      <c r="B541" s="40"/>
      <c r="C541" s="41"/>
      <c r="D541" s="218" t="s">
        <v>140</v>
      </c>
      <c r="E541" s="41"/>
      <c r="F541" s="219" t="s">
        <v>597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140</v>
      </c>
      <c r="AU541" s="18" t="s">
        <v>138</v>
      </c>
    </row>
    <row r="542" s="14" customFormat="1">
      <c r="A542" s="14"/>
      <c r="B542" s="234"/>
      <c r="C542" s="235"/>
      <c r="D542" s="225" t="s">
        <v>142</v>
      </c>
      <c r="E542" s="235"/>
      <c r="F542" s="237" t="s">
        <v>598</v>
      </c>
      <c r="G542" s="235"/>
      <c r="H542" s="238">
        <v>24.852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4" t="s">
        <v>142</v>
      </c>
      <c r="AU542" s="244" t="s">
        <v>138</v>
      </c>
      <c r="AV542" s="14" t="s">
        <v>138</v>
      </c>
      <c r="AW542" s="14" t="s">
        <v>4</v>
      </c>
      <c r="AX542" s="14" t="s">
        <v>79</v>
      </c>
      <c r="AY542" s="244" t="s">
        <v>129</v>
      </c>
    </row>
    <row r="543" s="12" customFormat="1" ht="22.8" customHeight="1">
      <c r="A543" s="12"/>
      <c r="B543" s="189"/>
      <c r="C543" s="190"/>
      <c r="D543" s="191" t="s">
        <v>70</v>
      </c>
      <c r="E543" s="203" t="s">
        <v>599</v>
      </c>
      <c r="F543" s="203" t="s">
        <v>600</v>
      </c>
      <c r="G543" s="190"/>
      <c r="H543" s="190"/>
      <c r="I543" s="193"/>
      <c r="J543" s="204">
        <f>BK543</f>
        <v>0</v>
      </c>
      <c r="K543" s="190"/>
      <c r="L543" s="195"/>
      <c r="M543" s="196"/>
      <c r="N543" s="197"/>
      <c r="O543" s="197"/>
      <c r="P543" s="198">
        <f>SUM(P544:P634)</f>
        <v>0</v>
      </c>
      <c r="Q543" s="197"/>
      <c r="R543" s="198">
        <f>SUM(R544:R634)</f>
        <v>4.6601238</v>
      </c>
      <c r="S543" s="197"/>
      <c r="T543" s="199">
        <f>SUM(T544:T634)</f>
        <v>15.738465000000002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0" t="s">
        <v>138</v>
      </c>
      <c r="AT543" s="201" t="s">
        <v>70</v>
      </c>
      <c r="AU543" s="201" t="s">
        <v>79</v>
      </c>
      <c r="AY543" s="200" t="s">
        <v>129</v>
      </c>
      <c r="BK543" s="202">
        <f>SUM(BK544:BK634)</f>
        <v>0</v>
      </c>
    </row>
    <row r="544" s="2" customFormat="1" ht="16.5" customHeight="1">
      <c r="A544" s="39"/>
      <c r="B544" s="40"/>
      <c r="C544" s="205" t="s">
        <v>601</v>
      </c>
      <c r="D544" s="205" t="s">
        <v>132</v>
      </c>
      <c r="E544" s="206" t="s">
        <v>602</v>
      </c>
      <c r="F544" s="207" t="s">
        <v>603</v>
      </c>
      <c r="G544" s="208" t="s">
        <v>135</v>
      </c>
      <c r="H544" s="209">
        <v>222.21000000000001</v>
      </c>
      <c r="I544" s="210"/>
      <c r="J544" s="211">
        <f>ROUND(I544*H544,2)</f>
        <v>0</v>
      </c>
      <c r="K544" s="207" t="s">
        <v>136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0</v>
      </c>
      <c r="R544" s="214">
        <f>Q544*H544</f>
        <v>0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243</v>
      </c>
      <c r="AT544" s="216" t="s">
        <v>132</v>
      </c>
      <c r="AU544" s="216" t="s">
        <v>138</v>
      </c>
      <c r="AY544" s="18" t="s">
        <v>129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138</v>
      </c>
      <c r="BK544" s="217">
        <f>ROUND(I544*H544,2)</f>
        <v>0</v>
      </c>
      <c r="BL544" s="18" t="s">
        <v>243</v>
      </c>
      <c r="BM544" s="216" t="s">
        <v>604</v>
      </c>
    </row>
    <row r="545" s="2" customFormat="1">
      <c r="A545" s="39"/>
      <c r="B545" s="40"/>
      <c r="C545" s="41"/>
      <c r="D545" s="218" t="s">
        <v>140</v>
      </c>
      <c r="E545" s="41"/>
      <c r="F545" s="219" t="s">
        <v>605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140</v>
      </c>
      <c r="AU545" s="18" t="s">
        <v>138</v>
      </c>
    </row>
    <row r="546" s="13" customFormat="1">
      <c r="A546" s="13"/>
      <c r="B546" s="223"/>
      <c r="C546" s="224"/>
      <c r="D546" s="225" t="s">
        <v>142</v>
      </c>
      <c r="E546" s="226" t="s">
        <v>19</v>
      </c>
      <c r="F546" s="227" t="s">
        <v>143</v>
      </c>
      <c r="G546" s="224"/>
      <c r="H546" s="226" t="s">
        <v>19</v>
      </c>
      <c r="I546" s="228"/>
      <c r="J546" s="224"/>
      <c r="K546" s="224"/>
      <c r="L546" s="229"/>
      <c r="M546" s="230"/>
      <c r="N546" s="231"/>
      <c r="O546" s="231"/>
      <c r="P546" s="231"/>
      <c r="Q546" s="231"/>
      <c r="R546" s="231"/>
      <c r="S546" s="231"/>
      <c r="T546" s="23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3" t="s">
        <v>142</v>
      </c>
      <c r="AU546" s="233" t="s">
        <v>138</v>
      </c>
      <c r="AV546" s="13" t="s">
        <v>79</v>
      </c>
      <c r="AW546" s="13" t="s">
        <v>33</v>
      </c>
      <c r="AX546" s="13" t="s">
        <v>71</v>
      </c>
      <c r="AY546" s="233" t="s">
        <v>129</v>
      </c>
    </row>
    <row r="547" s="14" customFormat="1">
      <c r="A547" s="14"/>
      <c r="B547" s="234"/>
      <c r="C547" s="235"/>
      <c r="D547" s="225" t="s">
        <v>142</v>
      </c>
      <c r="E547" s="236" t="s">
        <v>19</v>
      </c>
      <c r="F547" s="237" t="s">
        <v>606</v>
      </c>
      <c r="G547" s="235"/>
      <c r="H547" s="238">
        <v>110.46599999999999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4" t="s">
        <v>142</v>
      </c>
      <c r="AU547" s="244" t="s">
        <v>138</v>
      </c>
      <c r="AV547" s="14" t="s">
        <v>138</v>
      </c>
      <c r="AW547" s="14" t="s">
        <v>33</v>
      </c>
      <c r="AX547" s="14" t="s">
        <v>71</v>
      </c>
      <c r="AY547" s="244" t="s">
        <v>129</v>
      </c>
    </row>
    <row r="548" s="14" customFormat="1">
      <c r="A548" s="14"/>
      <c r="B548" s="234"/>
      <c r="C548" s="235"/>
      <c r="D548" s="225" t="s">
        <v>142</v>
      </c>
      <c r="E548" s="236" t="s">
        <v>19</v>
      </c>
      <c r="F548" s="237" t="s">
        <v>145</v>
      </c>
      <c r="G548" s="235"/>
      <c r="H548" s="238">
        <v>3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4" t="s">
        <v>142</v>
      </c>
      <c r="AU548" s="244" t="s">
        <v>138</v>
      </c>
      <c r="AV548" s="14" t="s">
        <v>138</v>
      </c>
      <c r="AW548" s="14" t="s">
        <v>33</v>
      </c>
      <c r="AX548" s="14" t="s">
        <v>71</v>
      </c>
      <c r="AY548" s="244" t="s">
        <v>129</v>
      </c>
    </row>
    <row r="549" s="14" customFormat="1">
      <c r="A549" s="14"/>
      <c r="B549" s="234"/>
      <c r="C549" s="235"/>
      <c r="D549" s="225" t="s">
        <v>142</v>
      </c>
      <c r="E549" s="236" t="s">
        <v>19</v>
      </c>
      <c r="F549" s="237" t="s">
        <v>607</v>
      </c>
      <c r="G549" s="235"/>
      <c r="H549" s="238">
        <v>17.460000000000001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4" t="s">
        <v>142</v>
      </c>
      <c r="AU549" s="244" t="s">
        <v>138</v>
      </c>
      <c r="AV549" s="14" t="s">
        <v>138</v>
      </c>
      <c r="AW549" s="14" t="s">
        <v>33</v>
      </c>
      <c r="AX549" s="14" t="s">
        <v>71</v>
      </c>
      <c r="AY549" s="244" t="s">
        <v>129</v>
      </c>
    </row>
    <row r="550" s="13" customFormat="1">
      <c r="A550" s="13"/>
      <c r="B550" s="223"/>
      <c r="C550" s="224"/>
      <c r="D550" s="225" t="s">
        <v>142</v>
      </c>
      <c r="E550" s="226" t="s">
        <v>19</v>
      </c>
      <c r="F550" s="227" t="s">
        <v>158</v>
      </c>
      <c r="G550" s="224"/>
      <c r="H550" s="226" t="s">
        <v>19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3" t="s">
        <v>142</v>
      </c>
      <c r="AU550" s="233" t="s">
        <v>138</v>
      </c>
      <c r="AV550" s="13" t="s">
        <v>79</v>
      </c>
      <c r="AW550" s="13" t="s">
        <v>33</v>
      </c>
      <c r="AX550" s="13" t="s">
        <v>71</v>
      </c>
      <c r="AY550" s="233" t="s">
        <v>129</v>
      </c>
    </row>
    <row r="551" s="14" customFormat="1">
      <c r="A551" s="14"/>
      <c r="B551" s="234"/>
      <c r="C551" s="235"/>
      <c r="D551" s="225" t="s">
        <v>142</v>
      </c>
      <c r="E551" s="236" t="s">
        <v>19</v>
      </c>
      <c r="F551" s="237" t="s">
        <v>608</v>
      </c>
      <c r="G551" s="235"/>
      <c r="H551" s="238">
        <v>73.644000000000005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4" t="s">
        <v>142</v>
      </c>
      <c r="AU551" s="244" t="s">
        <v>138</v>
      </c>
      <c r="AV551" s="14" t="s">
        <v>138</v>
      </c>
      <c r="AW551" s="14" t="s">
        <v>33</v>
      </c>
      <c r="AX551" s="14" t="s">
        <v>71</v>
      </c>
      <c r="AY551" s="244" t="s">
        <v>129</v>
      </c>
    </row>
    <row r="552" s="14" customFormat="1">
      <c r="A552" s="14"/>
      <c r="B552" s="234"/>
      <c r="C552" s="235"/>
      <c r="D552" s="225" t="s">
        <v>142</v>
      </c>
      <c r="E552" s="236" t="s">
        <v>19</v>
      </c>
      <c r="F552" s="237" t="s">
        <v>148</v>
      </c>
      <c r="G552" s="235"/>
      <c r="H552" s="238">
        <v>6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4" t="s">
        <v>142</v>
      </c>
      <c r="AU552" s="244" t="s">
        <v>138</v>
      </c>
      <c r="AV552" s="14" t="s">
        <v>138</v>
      </c>
      <c r="AW552" s="14" t="s">
        <v>33</v>
      </c>
      <c r="AX552" s="14" t="s">
        <v>71</v>
      </c>
      <c r="AY552" s="244" t="s">
        <v>129</v>
      </c>
    </row>
    <row r="553" s="14" customFormat="1">
      <c r="A553" s="14"/>
      <c r="B553" s="234"/>
      <c r="C553" s="235"/>
      <c r="D553" s="225" t="s">
        <v>142</v>
      </c>
      <c r="E553" s="236" t="s">
        <v>19</v>
      </c>
      <c r="F553" s="237" t="s">
        <v>609</v>
      </c>
      <c r="G553" s="235"/>
      <c r="H553" s="238">
        <v>11.640000000000001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4" t="s">
        <v>142</v>
      </c>
      <c r="AU553" s="244" t="s">
        <v>138</v>
      </c>
      <c r="AV553" s="14" t="s">
        <v>138</v>
      </c>
      <c r="AW553" s="14" t="s">
        <v>33</v>
      </c>
      <c r="AX553" s="14" t="s">
        <v>71</v>
      </c>
      <c r="AY553" s="244" t="s">
        <v>129</v>
      </c>
    </row>
    <row r="554" s="15" customFormat="1">
      <c r="A554" s="15"/>
      <c r="B554" s="245"/>
      <c r="C554" s="246"/>
      <c r="D554" s="225" t="s">
        <v>142</v>
      </c>
      <c r="E554" s="247" t="s">
        <v>19</v>
      </c>
      <c r="F554" s="248" t="s">
        <v>149</v>
      </c>
      <c r="G554" s="246"/>
      <c r="H554" s="249">
        <v>222.20999999999998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5" t="s">
        <v>142</v>
      </c>
      <c r="AU554" s="255" t="s">
        <v>138</v>
      </c>
      <c r="AV554" s="15" t="s">
        <v>137</v>
      </c>
      <c r="AW554" s="15" t="s">
        <v>33</v>
      </c>
      <c r="AX554" s="15" t="s">
        <v>79</v>
      </c>
      <c r="AY554" s="255" t="s">
        <v>129</v>
      </c>
    </row>
    <row r="555" s="2" customFormat="1" ht="16.5" customHeight="1">
      <c r="A555" s="39"/>
      <c r="B555" s="40"/>
      <c r="C555" s="205" t="s">
        <v>610</v>
      </c>
      <c r="D555" s="205" t="s">
        <v>132</v>
      </c>
      <c r="E555" s="206" t="s">
        <v>611</v>
      </c>
      <c r="F555" s="207" t="s">
        <v>612</v>
      </c>
      <c r="G555" s="208" t="s">
        <v>135</v>
      </c>
      <c r="H555" s="209">
        <v>222.21000000000001</v>
      </c>
      <c r="I555" s="210"/>
      <c r="J555" s="211">
        <f>ROUND(I555*H555,2)</f>
        <v>0</v>
      </c>
      <c r="K555" s="207" t="s">
        <v>136</v>
      </c>
      <c r="L555" s="45"/>
      <c r="M555" s="212" t="s">
        <v>19</v>
      </c>
      <c r="N555" s="213" t="s">
        <v>43</v>
      </c>
      <c r="O555" s="85"/>
      <c r="P555" s="214">
        <f>O555*H555</f>
        <v>0</v>
      </c>
      <c r="Q555" s="214">
        <v>0.00029999999999999997</v>
      </c>
      <c r="R555" s="214">
        <f>Q555*H555</f>
        <v>0.066663</v>
      </c>
      <c r="S555" s="214">
        <v>0</v>
      </c>
      <c r="T555" s="21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6" t="s">
        <v>243</v>
      </c>
      <c r="AT555" s="216" t="s">
        <v>132</v>
      </c>
      <c r="AU555" s="216" t="s">
        <v>138</v>
      </c>
      <c r="AY555" s="18" t="s">
        <v>129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8" t="s">
        <v>138</v>
      </c>
      <c r="BK555" s="217">
        <f>ROUND(I555*H555,2)</f>
        <v>0</v>
      </c>
      <c r="BL555" s="18" t="s">
        <v>243</v>
      </c>
      <c r="BM555" s="216" t="s">
        <v>613</v>
      </c>
    </row>
    <row r="556" s="2" customFormat="1">
      <c r="A556" s="39"/>
      <c r="B556" s="40"/>
      <c r="C556" s="41"/>
      <c r="D556" s="218" t="s">
        <v>140</v>
      </c>
      <c r="E556" s="41"/>
      <c r="F556" s="219" t="s">
        <v>614</v>
      </c>
      <c r="G556" s="41"/>
      <c r="H556" s="41"/>
      <c r="I556" s="220"/>
      <c r="J556" s="41"/>
      <c r="K556" s="41"/>
      <c r="L556" s="45"/>
      <c r="M556" s="221"/>
      <c r="N556" s="222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140</v>
      </c>
      <c r="AU556" s="18" t="s">
        <v>138</v>
      </c>
    </row>
    <row r="557" s="13" customFormat="1">
      <c r="A557" s="13"/>
      <c r="B557" s="223"/>
      <c r="C557" s="224"/>
      <c r="D557" s="225" t="s">
        <v>142</v>
      </c>
      <c r="E557" s="226" t="s">
        <v>19</v>
      </c>
      <c r="F557" s="227" t="s">
        <v>143</v>
      </c>
      <c r="G557" s="224"/>
      <c r="H557" s="226" t="s">
        <v>19</v>
      </c>
      <c r="I557" s="228"/>
      <c r="J557" s="224"/>
      <c r="K557" s="224"/>
      <c r="L557" s="229"/>
      <c r="M557" s="230"/>
      <c r="N557" s="231"/>
      <c r="O557" s="231"/>
      <c r="P557" s="231"/>
      <c r="Q557" s="231"/>
      <c r="R557" s="231"/>
      <c r="S557" s="231"/>
      <c r="T557" s="23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3" t="s">
        <v>142</v>
      </c>
      <c r="AU557" s="233" t="s">
        <v>138</v>
      </c>
      <c r="AV557" s="13" t="s">
        <v>79</v>
      </c>
      <c r="AW557" s="13" t="s">
        <v>33</v>
      </c>
      <c r="AX557" s="13" t="s">
        <v>71</v>
      </c>
      <c r="AY557" s="233" t="s">
        <v>129</v>
      </c>
    </row>
    <row r="558" s="14" customFormat="1">
      <c r="A558" s="14"/>
      <c r="B558" s="234"/>
      <c r="C558" s="235"/>
      <c r="D558" s="225" t="s">
        <v>142</v>
      </c>
      <c r="E558" s="236" t="s">
        <v>19</v>
      </c>
      <c r="F558" s="237" t="s">
        <v>606</v>
      </c>
      <c r="G558" s="235"/>
      <c r="H558" s="238">
        <v>110.46599999999999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4" t="s">
        <v>142</v>
      </c>
      <c r="AU558" s="244" t="s">
        <v>138</v>
      </c>
      <c r="AV558" s="14" t="s">
        <v>138</v>
      </c>
      <c r="AW558" s="14" t="s">
        <v>33</v>
      </c>
      <c r="AX558" s="14" t="s">
        <v>71</v>
      </c>
      <c r="AY558" s="244" t="s">
        <v>129</v>
      </c>
    </row>
    <row r="559" s="14" customFormat="1">
      <c r="A559" s="14"/>
      <c r="B559" s="234"/>
      <c r="C559" s="235"/>
      <c r="D559" s="225" t="s">
        <v>142</v>
      </c>
      <c r="E559" s="236" t="s">
        <v>19</v>
      </c>
      <c r="F559" s="237" t="s">
        <v>145</v>
      </c>
      <c r="G559" s="235"/>
      <c r="H559" s="238">
        <v>3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4" t="s">
        <v>142</v>
      </c>
      <c r="AU559" s="244" t="s">
        <v>138</v>
      </c>
      <c r="AV559" s="14" t="s">
        <v>138</v>
      </c>
      <c r="AW559" s="14" t="s">
        <v>33</v>
      </c>
      <c r="AX559" s="14" t="s">
        <v>71</v>
      </c>
      <c r="AY559" s="244" t="s">
        <v>129</v>
      </c>
    </row>
    <row r="560" s="14" customFormat="1">
      <c r="A560" s="14"/>
      <c r="B560" s="234"/>
      <c r="C560" s="235"/>
      <c r="D560" s="225" t="s">
        <v>142</v>
      </c>
      <c r="E560" s="236" t="s">
        <v>19</v>
      </c>
      <c r="F560" s="237" t="s">
        <v>607</v>
      </c>
      <c r="G560" s="235"/>
      <c r="H560" s="238">
        <v>17.460000000000001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4" t="s">
        <v>142</v>
      </c>
      <c r="AU560" s="244" t="s">
        <v>138</v>
      </c>
      <c r="AV560" s="14" t="s">
        <v>138</v>
      </c>
      <c r="AW560" s="14" t="s">
        <v>33</v>
      </c>
      <c r="AX560" s="14" t="s">
        <v>71</v>
      </c>
      <c r="AY560" s="244" t="s">
        <v>129</v>
      </c>
    </row>
    <row r="561" s="13" customFormat="1">
      <c r="A561" s="13"/>
      <c r="B561" s="223"/>
      <c r="C561" s="224"/>
      <c r="D561" s="225" t="s">
        <v>142</v>
      </c>
      <c r="E561" s="226" t="s">
        <v>19</v>
      </c>
      <c r="F561" s="227" t="s">
        <v>158</v>
      </c>
      <c r="G561" s="224"/>
      <c r="H561" s="226" t="s">
        <v>19</v>
      </c>
      <c r="I561" s="228"/>
      <c r="J561" s="224"/>
      <c r="K561" s="224"/>
      <c r="L561" s="229"/>
      <c r="M561" s="230"/>
      <c r="N561" s="231"/>
      <c r="O561" s="231"/>
      <c r="P561" s="231"/>
      <c r="Q561" s="231"/>
      <c r="R561" s="231"/>
      <c r="S561" s="231"/>
      <c r="T561" s="23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3" t="s">
        <v>142</v>
      </c>
      <c r="AU561" s="233" t="s">
        <v>138</v>
      </c>
      <c r="AV561" s="13" t="s">
        <v>79</v>
      </c>
      <c r="AW561" s="13" t="s">
        <v>33</v>
      </c>
      <c r="AX561" s="13" t="s">
        <v>71</v>
      </c>
      <c r="AY561" s="233" t="s">
        <v>129</v>
      </c>
    </row>
    <row r="562" s="14" customFormat="1">
      <c r="A562" s="14"/>
      <c r="B562" s="234"/>
      <c r="C562" s="235"/>
      <c r="D562" s="225" t="s">
        <v>142</v>
      </c>
      <c r="E562" s="236" t="s">
        <v>19</v>
      </c>
      <c r="F562" s="237" t="s">
        <v>608</v>
      </c>
      <c r="G562" s="235"/>
      <c r="H562" s="238">
        <v>73.644000000000005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4" t="s">
        <v>142</v>
      </c>
      <c r="AU562" s="244" t="s">
        <v>138</v>
      </c>
      <c r="AV562" s="14" t="s">
        <v>138</v>
      </c>
      <c r="AW562" s="14" t="s">
        <v>33</v>
      </c>
      <c r="AX562" s="14" t="s">
        <v>71</v>
      </c>
      <c r="AY562" s="244" t="s">
        <v>129</v>
      </c>
    </row>
    <row r="563" s="14" customFormat="1">
      <c r="A563" s="14"/>
      <c r="B563" s="234"/>
      <c r="C563" s="235"/>
      <c r="D563" s="225" t="s">
        <v>142</v>
      </c>
      <c r="E563" s="236" t="s">
        <v>19</v>
      </c>
      <c r="F563" s="237" t="s">
        <v>148</v>
      </c>
      <c r="G563" s="235"/>
      <c r="H563" s="238">
        <v>6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4" t="s">
        <v>142</v>
      </c>
      <c r="AU563" s="244" t="s">
        <v>138</v>
      </c>
      <c r="AV563" s="14" t="s">
        <v>138</v>
      </c>
      <c r="AW563" s="14" t="s">
        <v>33</v>
      </c>
      <c r="AX563" s="14" t="s">
        <v>71</v>
      </c>
      <c r="AY563" s="244" t="s">
        <v>129</v>
      </c>
    </row>
    <row r="564" s="14" customFormat="1">
      <c r="A564" s="14"/>
      <c r="B564" s="234"/>
      <c r="C564" s="235"/>
      <c r="D564" s="225" t="s">
        <v>142</v>
      </c>
      <c r="E564" s="236" t="s">
        <v>19</v>
      </c>
      <c r="F564" s="237" t="s">
        <v>609</v>
      </c>
      <c r="G564" s="235"/>
      <c r="H564" s="238">
        <v>11.640000000000001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4" t="s">
        <v>142</v>
      </c>
      <c r="AU564" s="244" t="s">
        <v>138</v>
      </c>
      <c r="AV564" s="14" t="s">
        <v>138</v>
      </c>
      <c r="AW564" s="14" t="s">
        <v>33</v>
      </c>
      <c r="AX564" s="14" t="s">
        <v>71</v>
      </c>
      <c r="AY564" s="244" t="s">
        <v>129</v>
      </c>
    </row>
    <row r="565" s="15" customFormat="1">
      <c r="A565" s="15"/>
      <c r="B565" s="245"/>
      <c r="C565" s="246"/>
      <c r="D565" s="225" t="s">
        <v>142</v>
      </c>
      <c r="E565" s="247" t="s">
        <v>19</v>
      </c>
      <c r="F565" s="248" t="s">
        <v>149</v>
      </c>
      <c r="G565" s="246"/>
      <c r="H565" s="249">
        <v>222.20999999999998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5" t="s">
        <v>142</v>
      </c>
      <c r="AU565" s="255" t="s">
        <v>138</v>
      </c>
      <c r="AV565" s="15" t="s">
        <v>137</v>
      </c>
      <c r="AW565" s="15" t="s">
        <v>33</v>
      </c>
      <c r="AX565" s="15" t="s">
        <v>79</v>
      </c>
      <c r="AY565" s="255" t="s">
        <v>129</v>
      </c>
    </row>
    <row r="566" s="2" customFormat="1" ht="16.5" customHeight="1">
      <c r="A566" s="39"/>
      <c r="B566" s="40"/>
      <c r="C566" s="205" t="s">
        <v>615</v>
      </c>
      <c r="D566" s="205" t="s">
        <v>132</v>
      </c>
      <c r="E566" s="206" t="s">
        <v>616</v>
      </c>
      <c r="F566" s="207" t="s">
        <v>617</v>
      </c>
      <c r="G566" s="208" t="s">
        <v>135</v>
      </c>
      <c r="H566" s="209">
        <v>222.21000000000001</v>
      </c>
      <c r="I566" s="210"/>
      <c r="J566" s="211">
        <f>ROUND(I566*H566,2)</f>
        <v>0</v>
      </c>
      <c r="K566" s="207" t="s">
        <v>136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0.0015</v>
      </c>
      <c r="R566" s="214">
        <f>Q566*H566</f>
        <v>0.33331500000000003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243</v>
      </c>
      <c r="AT566" s="216" t="s">
        <v>132</v>
      </c>
      <c r="AU566" s="216" t="s">
        <v>138</v>
      </c>
      <c r="AY566" s="18" t="s">
        <v>129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138</v>
      </c>
      <c r="BK566" s="217">
        <f>ROUND(I566*H566,2)</f>
        <v>0</v>
      </c>
      <c r="BL566" s="18" t="s">
        <v>243</v>
      </c>
      <c r="BM566" s="216" t="s">
        <v>618</v>
      </c>
    </row>
    <row r="567" s="2" customFormat="1">
      <c r="A567" s="39"/>
      <c r="B567" s="40"/>
      <c r="C567" s="41"/>
      <c r="D567" s="218" t="s">
        <v>140</v>
      </c>
      <c r="E567" s="41"/>
      <c r="F567" s="219" t="s">
        <v>619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140</v>
      </c>
      <c r="AU567" s="18" t="s">
        <v>138</v>
      </c>
    </row>
    <row r="568" s="13" customFormat="1">
      <c r="A568" s="13"/>
      <c r="B568" s="223"/>
      <c r="C568" s="224"/>
      <c r="D568" s="225" t="s">
        <v>142</v>
      </c>
      <c r="E568" s="226" t="s">
        <v>19</v>
      </c>
      <c r="F568" s="227" t="s">
        <v>143</v>
      </c>
      <c r="G568" s="224"/>
      <c r="H568" s="226" t="s">
        <v>19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3" t="s">
        <v>142</v>
      </c>
      <c r="AU568" s="233" t="s">
        <v>138</v>
      </c>
      <c r="AV568" s="13" t="s">
        <v>79</v>
      </c>
      <c r="AW568" s="13" t="s">
        <v>33</v>
      </c>
      <c r="AX568" s="13" t="s">
        <v>71</v>
      </c>
      <c r="AY568" s="233" t="s">
        <v>129</v>
      </c>
    </row>
    <row r="569" s="14" customFormat="1">
      <c r="A569" s="14"/>
      <c r="B569" s="234"/>
      <c r="C569" s="235"/>
      <c r="D569" s="225" t="s">
        <v>142</v>
      </c>
      <c r="E569" s="236" t="s">
        <v>19</v>
      </c>
      <c r="F569" s="237" t="s">
        <v>606</v>
      </c>
      <c r="G569" s="235"/>
      <c r="H569" s="238">
        <v>110.46599999999999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4" t="s">
        <v>142</v>
      </c>
      <c r="AU569" s="244" t="s">
        <v>138</v>
      </c>
      <c r="AV569" s="14" t="s">
        <v>138</v>
      </c>
      <c r="AW569" s="14" t="s">
        <v>33</v>
      </c>
      <c r="AX569" s="14" t="s">
        <v>71</v>
      </c>
      <c r="AY569" s="244" t="s">
        <v>129</v>
      </c>
    </row>
    <row r="570" s="14" customFormat="1">
      <c r="A570" s="14"/>
      <c r="B570" s="234"/>
      <c r="C570" s="235"/>
      <c r="D570" s="225" t="s">
        <v>142</v>
      </c>
      <c r="E570" s="236" t="s">
        <v>19</v>
      </c>
      <c r="F570" s="237" t="s">
        <v>145</v>
      </c>
      <c r="G570" s="235"/>
      <c r="H570" s="238">
        <v>3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4" t="s">
        <v>142</v>
      </c>
      <c r="AU570" s="244" t="s">
        <v>138</v>
      </c>
      <c r="AV570" s="14" t="s">
        <v>138</v>
      </c>
      <c r="AW570" s="14" t="s">
        <v>33</v>
      </c>
      <c r="AX570" s="14" t="s">
        <v>71</v>
      </c>
      <c r="AY570" s="244" t="s">
        <v>129</v>
      </c>
    </row>
    <row r="571" s="14" customFormat="1">
      <c r="A571" s="14"/>
      <c r="B571" s="234"/>
      <c r="C571" s="235"/>
      <c r="D571" s="225" t="s">
        <v>142</v>
      </c>
      <c r="E571" s="236" t="s">
        <v>19</v>
      </c>
      <c r="F571" s="237" t="s">
        <v>607</v>
      </c>
      <c r="G571" s="235"/>
      <c r="H571" s="238">
        <v>17.460000000000001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4" t="s">
        <v>142</v>
      </c>
      <c r="AU571" s="244" t="s">
        <v>138</v>
      </c>
      <c r="AV571" s="14" t="s">
        <v>138</v>
      </c>
      <c r="AW571" s="14" t="s">
        <v>33</v>
      </c>
      <c r="AX571" s="14" t="s">
        <v>71</v>
      </c>
      <c r="AY571" s="244" t="s">
        <v>129</v>
      </c>
    </row>
    <row r="572" s="13" customFormat="1">
      <c r="A572" s="13"/>
      <c r="B572" s="223"/>
      <c r="C572" s="224"/>
      <c r="D572" s="225" t="s">
        <v>142</v>
      </c>
      <c r="E572" s="226" t="s">
        <v>19</v>
      </c>
      <c r="F572" s="227" t="s">
        <v>158</v>
      </c>
      <c r="G572" s="224"/>
      <c r="H572" s="226" t="s">
        <v>19</v>
      </c>
      <c r="I572" s="228"/>
      <c r="J572" s="224"/>
      <c r="K572" s="224"/>
      <c r="L572" s="229"/>
      <c r="M572" s="230"/>
      <c r="N572" s="231"/>
      <c r="O572" s="231"/>
      <c r="P572" s="231"/>
      <c r="Q572" s="231"/>
      <c r="R572" s="231"/>
      <c r="S572" s="231"/>
      <c r="T572" s="23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3" t="s">
        <v>142</v>
      </c>
      <c r="AU572" s="233" t="s">
        <v>138</v>
      </c>
      <c r="AV572" s="13" t="s">
        <v>79</v>
      </c>
      <c r="AW572" s="13" t="s">
        <v>33</v>
      </c>
      <c r="AX572" s="13" t="s">
        <v>71</v>
      </c>
      <c r="AY572" s="233" t="s">
        <v>129</v>
      </c>
    </row>
    <row r="573" s="14" customFormat="1">
      <c r="A573" s="14"/>
      <c r="B573" s="234"/>
      <c r="C573" s="235"/>
      <c r="D573" s="225" t="s">
        <v>142</v>
      </c>
      <c r="E573" s="236" t="s">
        <v>19</v>
      </c>
      <c r="F573" s="237" t="s">
        <v>608</v>
      </c>
      <c r="G573" s="235"/>
      <c r="H573" s="238">
        <v>73.644000000000005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4" t="s">
        <v>142</v>
      </c>
      <c r="AU573" s="244" t="s">
        <v>138</v>
      </c>
      <c r="AV573" s="14" t="s">
        <v>138</v>
      </c>
      <c r="AW573" s="14" t="s">
        <v>33</v>
      </c>
      <c r="AX573" s="14" t="s">
        <v>71</v>
      </c>
      <c r="AY573" s="244" t="s">
        <v>129</v>
      </c>
    </row>
    <row r="574" s="14" customFormat="1">
      <c r="A574" s="14"/>
      <c r="B574" s="234"/>
      <c r="C574" s="235"/>
      <c r="D574" s="225" t="s">
        <v>142</v>
      </c>
      <c r="E574" s="236" t="s">
        <v>19</v>
      </c>
      <c r="F574" s="237" t="s">
        <v>148</v>
      </c>
      <c r="G574" s="235"/>
      <c r="H574" s="238">
        <v>6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142</v>
      </c>
      <c r="AU574" s="244" t="s">
        <v>138</v>
      </c>
      <c r="AV574" s="14" t="s">
        <v>138</v>
      </c>
      <c r="AW574" s="14" t="s">
        <v>33</v>
      </c>
      <c r="AX574" s="14" t="s">
        <v>71</v>
      </c>
      <c r="AY574" s="244" t="s">
        <v>129</v>
      </c>
    </row>
    <row r="575" s="14" customFormat="1">
      <c r="A575" s="14"/>
      <c r="B575" s="234"/>
      <c r="C575" s="235"/>
      <c r="D575" s="225" t="s">
        <v>142</v>
      </c>
      <c r="E575" s="236" t="s">
        <v>19</v>
      </c>
      <c r="F575" s="237" t="s">
        <v>609</v>
      </c>
      <c r="G575" s="235"/>
      <c r="H575" s="238">
        <v>11.640000000000001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4" t="s">
        <v>142</v>
      </c>
      <c r="AU575" s="244" t="s">
        <v>138</v>
      </c>
      <c r="AV575" s="14" t="s">
        <v>138</v>
      </c>
      <c r="AW575" s="14" t="s">
        <v>33</v>
      </c>
      <c r="AX575" s="14" t="s">
        <v>71</v>
      </c>
      <c r="AY575" s="244" t="s">
        <v>129</v>
      </c>
    </row>
    <row r="576" s="15" customFormat="1">
      <c r="A576" s="15"/>
      <c r="B576" s="245"/>
      <c r="C576" s="246"/>
      <c r="D576" s="225" t="s">
        <v>142</v>
      </c>
      <c r="E576" s="247" t="s">
        <v>19</v>
      </c>
      <c r="F576" s="248" t="s">
        <v>149</v>
      </c>
      <c r="G576" s="246"/>
      <c r="H576" s="249">
        <v>222.20999999999998</v>
      </c>
      <c r="I576" s="250"/>
      <c r="J576" s="246"/>
      <c r="K576" s="246"/>
      <c r="L576" s="251"/>
      <c r="M576" s="252"/>
      <c r="N576" s="253"/>
      <c r="O576" s="253"/>
      <c r="P576" s="253"/>
      <c r="Q576" s="253"/>
      <c r="R576" s="253"/>
      <c r="S576" s="253"/>
      <c r="T576" s="25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5" t="s">
        <v>142</v>
      </c>
      <c r="AU576" s="255" t="s">
        <v>138</v>
      </c>
      <c r="AV576" s="15" t="s">
        <v>137</v>
      </c>
      <c r="AW576" s="15" t="s">
        <v>33</v>
      </c>
      <c r="AX576" s="15" t="s">
        <v>79</v>
      </c>
      <c r="AY576" s="255" t="s">
        <v>129</v>
      </c>
    </row>
    <row r="577" s="2" customFormat="1" ht="21.75" customHeight="1">
      <c r="A577" s="39"/>
      <c r="B577" s="40"/>
      <c r="C577" s="205" t="s">
        <v>620</v>
      </c>
      <c r="D577" s="205" t="s">
        <v>132</v>
      </c>
      <c r="E577" s="206" t="s">
        <v>621</v>
      </c>
      <c r="F577" s="207" t="s">
        <v>622</v>
      </c>
      <c r="G577" s="208" t="s">
        <v>286</v>
      </c>
      <c r="H577" s="209">
        <v>120</v>
      </c>
      <c r="I577" s="210"/>
      <c r="J577" s="211">
        <f>ROUND(I577*H577,2)</f>
        <v>0</v>
      </c>
      <c r="K577" s="207" t="s">
        <v>136</v>
      </c>
      <c r="L577" s="45"/>
      <c r="M577" s="212" t="s">
        <v>19</v>
      </c>
      <c r="N577" s="213" t="s">
        <v>43</v>
      </c>
      <c r="O577" s="85"/>
      <c r="P577" s="214">
        <f>O577*H577</f>
        <v>0</v>
      </c>
      <c r="Q577" s="214">
        <v>0.00020000000000000001</v>
      </c>
      <c r="R577" s="214">
        <f>Q577*H577</f>
        <v>0.024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243</v>
      </c>
      <c r="AT577" s="216" t="s">
        <v>132</v>
      </c>
      <c r="AU577" s="216" t="s">
        <v>138</v>
      </c>
      <c r="AY577" s="18" t="s">
        <v>129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138</v>
      </c>
      <c r="BK577" s="217">
        <f>ROUND(I577*H577,2)</f>
        <v>0</v>
      </c>
      <c r="BL577" s="18" t="s">
        <v>243</v>
      </c>
      <c r="BM577" s="216" t="s">
        <v>623</v>
      </c>
    </row>
    <row r="578" s="2" customFormat="1">
      <c r="A578" s="39"/>
      <c r="B578" s="40"/>
      <c r="C578" s="41"/>
      <c r="D578" s="218" t="s">
        <v>140</v>
      </c>
      <c r="E578" s="41"/>
      <c r="F578" s="219" t="s">
        <v>624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140</v>
      </c>
      <c r="AU578" s="18" t="s">
        <v>138</v>
      </c>
    </row>
    <row r="579" s="13" customFormat="1">
      <c r="A579" s="13"/>
      <c r="B579" s="223"/>
      <c r="C579" s="224"/>
      <c r="D579" s="225" t="s">
        <v>142</v>
      </c>
      <c r="E579" s="226" t="s">
        <v>19</v>
      </c>
      <c r="F579" s="227" t="s">
        <v>143</v>
      </c>
      <c r="G579" s="224"/>
      <c r="H579" s="226" t="s">
        <v>19</v>
      </c>
      <c r="I579" s="228"/>
      <c r="J579" s="224"/>
      <c r="K579" s="224"/>
      <c r="L579" s="229"/>
      <c r="M579" s="230"/>
      <c r="N579" s="231"/>
      <c r="O579" s="231"/>
      <c r="P579" s="231"/>
      <c r="Q579" s="231"/>
      <c r="R579" s="231"/>
      <c r="S579" s="231"/>
      <c r="T579" s="23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3" t="s">
        <v>142</v>
      </c>
      <c r="AU579" s="233" t="s">
        <v>138</v>
      </c>
      <c r="AV579" s="13" t="s">
        <v>79</v>
      </c>
      <c r="AW579" s="13" t="s">
        <v>33</v>
      </c>
      <c r="AX579" s="13" t="s">
        <v>71</v>
      </c>
      <c r="AY579" s="233" t="s">
        <v>129</v>
      </c>
    </row>
    <row r="580" s="14" customFormat="1">
      <c r="A580" s="14"/>
      <c r="B580" s="234"/>
      <c r="C580" s="235"/>
      <c r="D580" s="225" t="s">
        <v>142</v>
      </c>
      <c r="E580" s="236" t="s">
        <v>19</v>
      </c>
      <c r="F580" s="237" t="s">
        <v>625</v>
      </c>
      <c r="G580" s="235"/>
      <c r="H580" s="238">
        <v>72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142</v>
      </c>
      <c r="AU580" s="244" t="s">
        <v>138</v>
      </c>
      <c r="AV580" s="14" t="s">
        <v>138</v>
      </c>
      <c r="AW580" s="14" t="s">
        <v>33</v>
      </c>
      <c r="AX580" s="14" t="s">
        <v>71</v>
      </c>
      <c r="AY580" s="244" t="s">
        <v>129</v>
      </c>
    </row>
    <row r="581" s="13" customFormat="1">
      <c r="A581" s="13"/>
      <c r="B581" s="223"/>
      <c r="C581" s="224"/>
      <c r="D581" s="225" t="s">
        <v>142</v>
      </c>
      <c r="E581" s="226" t="s">
        <v>19</v>
      </c>
      <c r="F581" s="227" t="s">
        <v>158</v>
      </c>
      <c r="G581" s="224"/>
      <c r="H581" s="226" t="s">
        <v>19</v>
      </c>
      <c r="I581" s="228"/>
      <c r="J581" s="224"/>
      <c r="K581" s="224"/>
      <c r="L581" s="229"/>
      <c r="M581" s="230"/>
      <c r="N581" s="231"/>
      <c r="O581" s="231"/>
      <c r="P581" s="231"/>
      <c r="Q581" s="231"/>
      <c r="R581" s="231"/>
      <c r="S581" s="231"/>
      <c r="T581" s="23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3" t="s">
        <v>142</v>
      </c>
      <c r="AU581" s="233" t="s">
        <v>138</v>
      </c>
      <c r="AV581" s="13" t="s">
        <v>79</v>
      </c>
      <c r="AW581" s="13" t="s">
        <v>33</v>
      </c>
      <c r="AX581" s="13" t="s">
        <v>71</v>
      </c>
      <c r="AY581" s="233" t="s">
        <v>129</v>
      </c>
    </row>
    <row r="582" s="14" customFormat="1">
      <c r="A582" s="14"/>
      <c r="B582" s="234"/>
      <c r="C582" s="235"/>
      <c r="D582" s="225" t="s">
        <v>142</v>
      </c>
      <c r="E582" s="236" t="s">
        <v>19</v>
      </c>
      <c r="F582" s="237" t="s">
        <v>626</v>
      </c>
      <c r="G582" s="235"/>
      <c r="H582" s="238">
        <v>48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4" t="s">
        <v>142</v>
      </c>
      <c r="AU582" s="244" t="s">
        <v>138</v>
      </c>
      <c r="AV582" s="14" t="s">
        <v>138</v>
      </c>
      <c r="AW582" s="14" t="s">
        <v>33</v>
      </c>
      <c r="AX582" s="14" t="s">
        <v>71</v>
      </c>
      <c r="AY582" s="244" t="s">
        <v>129</v>
      </c>
    </row>
    <row r="583" s="15" customFormat="1">
      <c r="A583" s="15"/>
      <c r="B583" s="245"/>
      <c r="C583" s="246"/>
      <c r="D583" s="225" t="s">
        <v>142</v>
      </c>
      <c r="E583" s="247" t="s">
        <v>19</v>
      </c>
      <c r="F583" s="248" t="s">
        <v>149</v>
      </c>
      <c r="G583" s="246"/>
      <c r="H583" s="249">
        <v>120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5" t="s">
        <v>142</v>
      </c>
      <c r="AU583" s="255" t="s">
        <v>138</v>
      </c>
      <c r="AV583" s="15" t="s">
        <v>137</v>
      </c>
      <c r="AW583" s="15" t="s">
        <v>33</v>
      </c>
      <c r="AX583" s="15" t="s">
        <v>79</v>
      </c>
      <c r="AY583" s="255" t="s">
        <v>129</v>
      </c>
    </row>
    <row r="584" s="2" customFormat="1" ht="16.5" customHeight="1">
      <c r="A584" s="39"/>
      <c r="B584" s="40"/>
      <c r="C584" s="256" t="s">
        <v>627</v>
      </c>
      <c r="D584" s="256" t="s">
        <v>244</v>
      </c>
      <c r="E584" s="257" t="s">
        <v>628</v>
      </c>
      <c r="F584" s="258" t="s">
        <v>629</v>
      </c>
      <c r="G584" s="259" t="s">
        <v>286</v>
      </c>
      <c r="H584" s="260">
        <v>132</v>
      </c>
      <c r="I584" s="261"/>
      <c r="J584" s="262">
        <f>ROUND(I584*H584,2)</f>
        <v>0</v>
      </c>
      <c r="K584" s="258" t="s">
        <v>136</v>
      </c>
      <c r="L584" s="263"/>
      <c r="M584" s="264" t="s">
        <v>19</v>
      </c>
      <c r="N584" s="265" t="s">
        <v>43</v>
      </c>
      <c r="O584" s="85"/>
      <c r="P584" s="214">
        <f>O584*H584</f>
        <v>0</v>
      </c>
      <c r="Q584" s="214">
        <v>0.00010000000000000001</v>
      </c>
      <c r="R584" s="214">
        <f>Q584*H584</f>
        <v>0.0132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339</v>
      </c>
      <c r="AT584" s="216" t="s">
        <v>244</v>
      </c>
      <c r="AU584" s="216" t="s">
        <v>138</v>
      </c>
      <c r="AY584" s="18" t="s">
        <v>129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138</v>
      </c>
      <c r="BK584" s="217">
        <f>ROUND(I584*H584,2)</f>
        <v>0</v>
      </c>
      <c r="BL584" s="18" t="s">
        <v>243</v>
      </c>
      <c r="BM584" s="216" t="s">
        <v>630</v>
      </c>
    </row>
    <row r="585" s="2" customFormat="1">
      <c r="A585" s="39"/>
      <c r="B585" s="40"/>
      <c r="C585" s="41"/>
      <c r="D585" s="218" t="s">
        <v>140</v>
      </c>
      <c r="E585" s="41"/>
      <c r="F585" s="219" t="s">
        <v>631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140</v>
      </c>
      <c r="AU585" s="18" t="s">
        <v>138</v>
      </c>
    </row>
    <row r="586" s="14" customFormat="1">
      <c r="A586" s="14"/>
      <c r="B586" s="234"/>
      <c r="C586" s="235"/>
      <c r="D586" s="225" t="s">
        <v>142</v>
      </c>
      <c r="E586" s="235"/>
      <c r="F586" s="237" t="s">
        <v>632</v>
      </c>
      <c r="G586" s="235"/>
      <c r="H586" s="238">
        <v>132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4" t="s">
        <v>142</v>
      </c>
      <c r="AU586" s="244" t="s">
        <v>138</v>
      </c>
      <c r="AV586" s="14" t="s">
        <v>138</v>
      </c>
      <c r="AW586" s="14" t="s">
        <v>4</v>
      </c>
      <c r="AX586" s="14" t="s">
        <v>79</v>
      </c>
      <c r="AY586" s="244" t="s">
        <v>129</v>
      </c>
    </row>
    <row r="587" s="2" customFormat="1" ht="16.5" customHeight="1">
      <c r="A587" s="39"/>
      <c r="B587" s="40"/>
      <c r="C587" s="205" t="s">
        <v>633</v>
      </c>
      <c r="D587" s="205" t="s">
        <v>132</v>
      </c>
      <c r="E587" s="206" t="s">
        <v>634</v>
      </c>
      <c r="F587" s="207" t="s">
        <v>635</v>
      </c>
      <c r="G587" s="208" t="s">
        <v>135</v>
      </c>
      <c r="H587" s="209">
        <v>193.11000000000001</v>
      </c>
      <c r="I587" s="210"/>
      <c r="J587" s="211">
        <f>ROUND(I587*H587,2)</f>
        <v>0</v>
      </c>
      <c r="K587" s="207" t="s">
        <v>136</v>
      </c>
      <c r="L587" s="45"/>
      <c r="M587" s="212" t="s">
        <v>19</v>
      </c>
      <c r="N587" s="213" t="s">
        <v>43</v>
      </c>
      <c r="O587" s="85"/>
      <c r="P587" s="214">
        <f>O587*H587</f>
        <v>0</v>
      </c>
      <c r="Q587" s="214">
        <v>0</v>
      </c>
      <c r="R587" s="214">
        <f>Q587*H587</f>
        <v>0</v>
      </c>
      <c r="S587" s="214">
        <v>0.081500000000000003</v>
      </c>
      <c r="T587" s="215">
        <f>S587*H587</f>
        <v>15.738465000000002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243</v>
      </c>
      <c r="AT587" s="216" t="s">
        <v>132</v>
      </c>
      <c r="AU587" s="216" t="s">
        <v>138</v>
      </c>
      <c r="AY587" s="18" t="s">
        <v>129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138</v>
      </c>
      <c r="BK587" s="217">
        <f>ROUND(I587*H587,2)</f>
        <v>0</v>
      </c>
      <c r="BL587" s="18" t="s">
        <v>243</v>
      </c>
      <c r="BM587" s="216" t="s">
        <v>636</v>
      </c>
    </row>
    <row r="588" s="2" customFormat="1">
      <c r="A588" s="39"/>
      <c r="B588" s="40"/>
      <c r="C588" s="41"/>
      <c r="D588" s="218" t="s">
        <v>140</v>
      </c>
      <c r="E588" s="41"/>
      <c r="F588" s="219" t="s">
        <v>637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140</v>
      </c>
      <c r="AU588" s="18" t="s">
        <v>138</v>
      </c>
    </row>
    <row r="589" s="13" customFormat="1">
      <c r="A589" s="13"/>
      <c r="B589" s="223"/>
      <c r="C589" s="224"/>
      <c r="D589" s="225" t="s">
        <v>142</v>
      </c>
      <c r="E589" s="226" t="s">
        <v>19</v>
      </c>
      <c r="F589" s="227" t="s">
        <v>143</v>
      </c>
      <c r="G589" s="224"/>
      <c r="H589" s="226" t="s">
        <v>19</v>
      </c>
      <c r="I589" s="228"/>
      <c r="J589" s="224"/>
      <c r="K589" s="224"/>
      <c r="L589" s="229"/>
      <c r="M589" s="230"/>
      <c r="N589" s="231"/>
      <c r="O589" s="231"/>
      <c r="P589" s="231"/>
      <c r="Q589" s="231"/>
      <c r="R589" s="231"/>
      <c r="S589" s="231"/>
      <c r="T589" s="23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3" t="s">
        <v>142</v>
      </c>
      <c r="AU589" s="233" t="s">
        <v>138</v>
      </c>
      <c r="AV589" s="13" t="s">
        <v>79</v>
      </c>
      <c r="AW589" s="13" t="s">
        <v>33</v>
      </c>
      <c r="AX589" s="13" t="s">
        <v>71</v>
      </c>
      <c r="AY589" s="233" t="s">
        <v>129</v>
      </c>
    </row>
    <row r="590" s="14" customFormat="1">
      <c r="A590" s="14"/>
      <c r="B590" s="234"/>
      <c r="C590" s="235"/>
      <c r="D590" s="225" t="s">
        <v>142</v>
      </c>
      <c r="E590" s="236" t="s">
        <v>19</v>
      </c>
      <c r="F590" s="237" t="s">
        <v>606</v>
      </c>
      <c r="G590" s="235"/>
      <c r="H590" s="238">
        <v>110.46599999999999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4" t="s">
        <v>142</v>
      </c>
      <c r="AU590" s="244" t="s">
        <v>138</v>
      </c>
      <c r="AV590" s="14" t="s">
        <v>138</v>
      </c>
      <c r="AW590" s="14" t="s">
        <v>33</v>
      </c>
      <c r="AX590" s="14" t="s">
        <v>71</v>
      </c>
      <c r="AY590" s="244" t="s">
        <v>129</v>
      </c>
    </row>
    <row r="591" s="14" customFormat="1">
      <c r="A591" s="14"/>
      <c r="B591" s="234"/>
      <c r="C591" s="235"/>
      <c r="D591" s="225" t="s">
        <v>142</v>
      </c>
      <c r="E591" s="236" t="s">
        <v>19</v>
      </c>
      <c r="F591" s="237" t="s">
        <v>145</v>
      </c>
      <c r="G591" s="235"/>
      <c r="H591" s="238">
        <v>3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4" t="s">
        <v>142</v>
      </c>
      <c r="AU591" s="244" t="s">
        <v>138</v>
      </c>
      <c r="AV591" s="14" t="s">
        <v>138</v>
      </c>
      <c r="AW591" s="14" t="s">
        <v>33</v>
      </c>
      <c r="AX591" s="14" t="s">
        <v>71</v>
      </c>
      <c r="AY591" s="244" t="s">
        <v>129</v>
      </c>
    </row>
    <row r="592" s="13" customFormat="1">
      <c r="A592" s="13"/>
      <c r="B592" s="223"/>
      <c r="C592" s="224"/>
      <c r="D592" s="225" t="s">
        <v>142</v>
      </c>
      <c r="E592" s="226" t="s">
        <v>19</v>
      </c>
      <c r="F592" s="227" t="s">
        <v>158</v>
      </c>
      <c r="G592" s="224"/>
      <c r="H592" s="226" t="s">
        <v>19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142</v>
      </c>
      <c r="AU592" s="233" t="s">
        <v>138</v>
      </c>
      <c r="AV592" s="13" t="s">
        <v>79</v>
      </c>
      <c r="AW592" s="13" t="s">
        <v>33</v>
      </c>
      <c r="AX592" s="13" t="s">
        <v>71</v>
      </c>
      <c r="AY592" s="233" t="s">
        <v>129</v>
      </c>
    </row>
    <row r="593" s="14" customFormat="1">
      <c r="A593" s="14"/>
      <c r="B593" s="234"/>
      <c r="C593" s="235"/>
      <c r="D593" s="225" t="s">
        <v>142</v>
      </c>
      <c r="E593" s="236" t="s">
        <v>19</v>
      </c>
      <c r="F593" s="237" t="s">
        <v>608</v>
      </c>
      <c r="G593" s="235"/>
      <c r="H593" s="238">
        <v>73.644000000000005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4" t="s">
        <v>142</v>
      </c>
      <c r="AU593" s="244" t="s">
        <v>138</v>
      </c>
      <c r="AV593" s="14" t="s">
        <v>138</v>
      </c>
      <c r="AW593" s="14" t="s">
        <v>33</v>
      </c>
      <c r="AX593" s="14" t="s">
        <v>71</v>
      </c>
      <c r="AY593" s="244" t="s">
        <v>129</v>
      </c>
    </row>
    <row r="594" s="14" customFormat="1">
      <c r="A594" s="14"/>
      <c r="B594" s="234"/>
      <c r="C594" s="235"/>
      <c r="D594" s="225" t="s">
        <v>142</v>
      </c>
      <c r="E594" s="236" t="s">
        <v>19</v>
      </c>
      <c r="F594" s="237" t="s">
        <v>148</v>
      </c>
      <c r="G594" s="235"/>
      <c r="H594" s="238">
        <v>6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4" t="s">
        <v>142</v>
      </c>
      <c r="AU594" s="244" t="s">
        <v>138</v>
      </c>
      <c r="AV594" s="14" t="s">
        <v>138</v>
      </c>
      <c r="AW594" s="14" t="s">
        <v>33</v>
      </c>
      <c r="AX594" s="14" t="s">
        <v>71</v>
      </c>
      <c r="AY594" s="244" t="s">
        <v>129</v>
      </c>
    </row>
    <row r="595" s="15" customFormat="1">
      <c r="A595" s="15"/>
      <c r="B595" s="245"/>
      <c r="C595" s="246"/>
      <c r="D595" s="225" t="s">
        <v>142</v>
      </c>
      <c r="E595" s="247" t="s">
        <v>19</v>
      </c>
      <c r="F595" s="248" t="s">
        <v>149</v>
      </c>
      <c r="G595" s="246"/>
      <c r="H595" s="249">
        <v>193.11000000000001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5" t="s">
        <v>142</v>
      </c>
      <c r="AU595" s="255" t="s">
        <v>138</v>
      </c>
      <c r="AV595" s="15" t="s">
        <v>137</v>
      </c>
      <c r="AW595" s="15" t="s">
        <v>33</v>
      </c>
      <c r="AX595" s="15" t="s">
        <v>79</v>
      </c>
      <c r="AY595" s="255" t="s">
        <v>129</v>
      </c>
    </row>
    <row r="596" s="2" customFormat="1" ht="24.15" customHeight="1">
      <c r="A596" s="39"/>
      <c r="B596" s="40"/>
      <c r="C596" s="205" t="s">
        <v>638</v>
      </c>
      <c r="D596" s="205" t="s">
        <v>132</v>
      </c>
      <c r="E596" s="206" t="s">
        <v>639</v>
      </c>
      <c r="F596" s="207" t="s">
        <v>640</v>
      </c>
      <c r="G596" s="208" t="s">
        <v>135</v>
      </c>
      <c r="H596" s="209">
        <v>222.21000000000001</v>
      </c>
      <c r="I596" s="210"/>
      <c r="J596" s="211">
        <f>ROUND(I596*H596,2)</f>
        <v>0</v>
      </c>
      <c r="K596" s="207" t="s">
        <v>136</v>
      </c>
      <c r="L596" s="45"/>
      <c r="M596" s="212" t="s">
        <v>19</v>
      </c>
      <c r="N596" s="213" t="s">
        <v>43</v>
      </c>
      <c r="O596" s="85"/>
      <c r="P596" s="214">
        <f>O596*H596</f>
        <v>0</v>
      </c>
      <c r="Q596" s="214">
        <v>0.0060000000000000001</v>
      </c>
      <c r="R596" s="214">
        <f>Q596*H596</f>
        <v>1.3332600000000001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243</v>
      </c>
      <c r="AT596" s="216" t="s">
        <v>132</v>
      </c>
      <c r="AU596" s="216" t="s">
        <v>138</v>
      </c>
      <c r="AY596" s="18" t="s">
        <v>129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138</v>
      </c>
      <c r="BK596" s="217">
        <f>ROUND(I596*H596,2)</f>
        <v>0</v>
      </c>
      <c r="BL596" s="18" t="s">
        <v>243</v>
      </c>
      <c r="BM596" s="216" t="s">
        <v>641</v>
      </c>
    </row>
    <row r="597" s="2" customFormat="1">
      <c r="A597" s="39"/>
      <c r="B597" s="40"/>
      <c r="C597" s="41"/>
      <c r="D597" s="218" t="s">
        <v>140</v>
      </c>
      <c r="E597" s="41"/>
      <c r="F597" s="219" t="s">
        <v>642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140</v>
      </c>
      <c r="AU597" s="18" t="s">
        <v>138</v>
      </c>
    </row>
    <row r="598" s="13" customFormat="1">
      <c r="A598" s="13"/>
      <c r="B598" s="223"/>
      <c r="C598" s="224"/>
      <c r="D598" s="225" t="s">
        <v>142</v>
      </c>
      <c r="E598" s="226" t="s">
        <v>19</v>
      </c>
      <c r="F598" s="227" t="s">
        <v>143</v>
      </c>
      <c r="G598" s="224"/>
      <c r="H598" s="226" t="s">
        <v>19</v>
      </c>
      <c r="I598" s="228"/>
      <c r="J598" s="224"/>
      <c r="K598" s="224"/>
      <c r="L598" s="229"/>
      <c r="M598" s="230"/>
      <c r="N598" s="231"/>
      <c r="O598" s="231"/>
      <c r="P598" s="231"/>
      <c r="Q598" s="231"/>
      <c r="R598" s="231"/>
      <c r="S598" s="231"/>
      <c r="T598" s="23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3" t="s">
        <v>142</v>
      </c>
      <c r="AU598" s="233" t="s">
        <v>138</v>
      </c>
      <c r="AV598" s="13" t="s">
        <v>79</v>
      </c>
      <c r="AW598" s="13" t="s">
        <v>33</v>
      </c>
      <c r="AX598" s="13" t="s">
        <v>71</v>
      </c>
      <c r="AY598" s="233" t="s">
        <v>129</v>
      </c>
    </row>
    <row r="599" s="14" customFormat="1">
      <c r="A599" s="14"/>
      <c r="B599" s="234"/>
      <c r="C599" s="235"/>
      <c r="D599" s="225" t="s">
        <v>142</v>
      </c>
      <c r="E599" s="236" t="s">
        <v>19</v>
      </c>
      <c r="F599" s="237" t="s">
        <v>606</v>
      </c>
      <c r="G599" s="235"/>
      <c r="H599" s="238">
        <v>110.46599999999999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142</v>
      </c>
      <c r="AU599" s="244" t="s">
        <v>138</v>
      </c>
      <c r="AV599" s="14" t="s">
        <v>138</v>
      </c>
      <c r="AW599" s="14" t="s">
        <v>33</v>
      </c>
      <c r="AX599" s="14" t="s">
        <v>71</v>
      </c>
      <c r="AY599" s="244" t="s">
        <v>129</v>
      </c>
    </row>
    <row r="600" s="14" customFormat="1">
      <c r="A600" s="14"/>
      <c r="B600" s="234"/>
      <c r="C600" s="235"/>
      <c r="D600" s="225" t="s">
        <v>142</v>
      </c>
      <c r="E600" s="236" t="s">
        <v>19</v>
      </c>
      <c r="F600" s="237" t="s">
        <v>145</v>
      </c>
      <c r="G600" s="235"/>
      <c r="H600" s="238">
        <v>3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4" t="s">
        <v>142</v>
      </c>
      <c r="AU600" s="244" t="s">
        <v>138</v>
      </c>
      <c r="AV600" s="14" t="s">
        <v>138</v>
      </c>
      <c r="AW600" s="14" t="s">
        <v>33</v>
      </c>
      <c r="AX600" s="14" t="s">
        <v>71</v>
      </c>
      <c r="AY600" s="244" t="s">
        <v>129</v>
      </c>
    </row>
    <row r="601" s="14" customFormat="1">
      <c r="A601" s="14"/>
      <c r="B601" s="234"/>
      <c r="C601" s="235"/>
      <c r="D601" s="225" t="s">
        <v>142</v>
      </c>
      <c r="E601" s="236" t="s">
        <v>19</v>
      </c>
      <c r="F601" s="237" t="s">
        <v>607</v>
      </c>
      <c r="G601" s="235"/>
      <c r="H601" s="238">
        <v>17.460000000000001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142</v>
      </c>
      <c r="AU601" s="244" t="s">
        <v>138</v>
      </c>
      <c r="AV601" s="14" t="s">
        <v>138</v>
      </c>
      <c r="AW601" s="14" t="s">
        <v>33</v>
      </c>
      <c r="AX601" s="14" t="s">
        <v>71</v>
      </c>
      <c r="AY601" s="244" t="s">
        <v>129</v>
      </c>
    </row>
    <row r="602" s="13" customFormat="1">
      <c r="A602" s="13"/>
      <c r="B602" s="223"/>
      <c r="C602" s="224"/>
      <c r="D602" s="225" t="s">
        <v>142</v>
      </c>
      <c r="E602" s="226" t="s">
        <v>19</v>
      </c>
      <c r="F602" s="227" t="s">
        <v>158</v>
      </c>
      <c r="G602" s="224"/>
      <c r="H602" s="226" t="s">
        <v>19</v>
      </c>
      <c r="I602" s="228"/>
      <c r="J602" s="224"/>
      <c r="K602" s="224"/>
      <c r="L602" s="229"/>
      <c r="M602" s="230"/>
      <c r="N602" s="231"/>
      <c r="O602" s="231"/>
      <c r="P602" s="231"/>
      <c r="Q602" s="231"/>
      <c r="R602" s="231"/>
      <c r="S602" s="231"/>
      <c r="T602" s="23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3" t="s">
        <v>142</v>
      </c>
      <c r="AU602" s="233" t="s">
        <v>138</v>
      </c>
      <c r="AV602" s="13" t="s">
        <v>79</v>
      </c>
      <c r="AW602" s="13" t="s">
        <v>33</v>
      </c>
      <c r="AX602" s="13" t="s">
        <v>71</v>
      </c>
      <c r="AY602" s="233" t="s">
        <v>129</v>
      </c>
    </row>
    <row r="603" s="14" customFormat="1">
      <c r="A603" s="14"/>
      <c r="B603" s="234"/>
      <c r="C603" s="235"/>
      <c r="D603" s="225" t="s">
        <v>142</v>
      </c>
      <c r="E603" s="236" t="s">
        <v>19</v>
      </c>
      <c r="F603" s="237" t="s">
        <v>608</v>
      </c>
      <c r="G603" s="235"/>
      <c r="H603" s="238">
        <v>73.644000000000005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4" t="s">
        <v>142</v>
      </c>
      <c r="AU603" s="244" t="s">
        <v>138</v>
      </c>
      <c r="AV603" s="14" t="s">
        <v>138</v>
      </c>
      <c r="AW603" s="14" t="s">
        <v>33</v>
      </c>
      <c r="AX603" s="14" t="s">
        <v>71</v>
      </c>
      <c r="AY603" s="244" t="s">
        <v>129</v>
      </c>
    </row>
    <row r="604" s="14" customFormat="1">
      <c r="A604" s="14"/>
      <c r="B604" s="234"/>
      <c r="C604" s="235"/>
      <c r="D604" s="225" t="s">
        <v>142</v>
      </c>
      <c r="E604" s="236" t="s">
        <v>19</v>
      </c>
      <c r="F604" s="237" t="s">
        <v>148</v>
      </c>
      <c r="G604" s="235"/>
      <c r="H604" s="238">
        <v>6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4" t="s">
        <v>142</v>
      </c>
      <c r="AU604" s="244" t="s">
        <v>138</v>
      </c>
      <c r="AV604" s="14" t="s">
        <v>138</v>
      </c>
      <c r="AW604" s="14" t="s">
        <v>33</v>
      </c>
      <c r="AX604" s="14" t="s">
        <v>71</v>
      </c>
      <c r="AY604" s="244" t="s">
        <v>129</v>
      </c>
    </row>
    <row r="605" s="14" customFormat="1">
      <c r="A605" s="14"/>
      <c r="B605" s="234"/>
      <c r="C605" s="235"/>
      <c r="D605" s="225" t="s">
        <v>142</v>
      </c>
      <c r="E605" s="236" t="s">
        <v>19</v>
      </c>
      <c r="F605" s="237" t="s">
        <v>609</v>
      </c>
      <c r="G605" s="235"/>
      <c r="H605" s="238">
        <v>11.640000000000001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142</v>
      </c>
      <c r="AU605" s="244" t="s">
        <v>138</v>
      </c>
      <c r="AV605" s="14" t="s">
        <v>138</v>
      </c>
      <c r="AW605" s="14" t="s">
        <v>33</v>
      </c>
      <c r="AX605" s="14" t="s">
        <v>71</v>
      </c>
      <c r="AY605" s="244" t="s">
        <v>129</v>
      </c>
    </row>
    <row r="606" s="15" customFormat="1">
      <c r="A606" s="15"/>
      <c r="B606" s="245"/>
      <c r="C606" s="246"/>
      <c r="D606" s="225" t="s">
        <v>142</v>
      </c>
      <c r="E606" s="247" t="s">
        <v>19</v>
      </c>
      <c r="F606" s="248" t="s">
        <v>149</v>
      </c>
      <c r="G606" s="246"/>
      <c r="H606" s="249">
        <v>222.20999999999998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5" t="s">
        <v>142</v>
      </c>
      <c r="AU606" s="255" t="s">
        <v>138</v>
      </c>
      <c r="AV606" s="15" t="s">
        <v>137</v>
      </c>
      <c r="AW606" s="15" t="s">
        <v>33</v>
      </c>
      <c r="AX606" s="15" t="s">
        <v>79</v>
      </c>
      <c r="AY606" s="255" t="s">
        <v>129</v>
      </c>
    </row>
    <row r="607" s="2" customFormat="1" ht="16.5" customHeight="1">
      <c r="A607" s="39"/>
      <c r="B607" s="40"/>
      <c r="C607" s="256" t="s">
        <v>643</v>
      </c>
      <c r="D607" s="256" t="s">
        <v>244</v>
      </c>
      <c r="E607" s="257" t="s">
        <v>644</v>
      </c>
      <c r="F607" s="258" t="s">
        <v>645</v>
      </c>
      <c r="G607" s="259" t="s">
        <v>135</v>
      </c>
      <c r="H607" s="260">
        <v>244.43100000000001</v>
      </c>
      <c r="I607" s="261"/>
      <c r="J607" s="262">
        <f>ROUND(I607*H607,2)</f>
        <v>0</v>
      </c>
      <c r="K607" s="258" t="s">
        <v>136</v>
      </c>
      <c r="L607" s="263"/>
      <c r="M607" s="264" t="s">
        <v>19</v>
      </c>
      <c r="N607" s="265" t="s">
        <v>43</v>
      </c>
      <c r="O607" s="85"/>
      <c r="P607" s="214">
        <f>O607*H607</f>
        <v>0</v>
      </c>
      <c r="Q607" s="214">
        <v>0.0118</v>
      </c>
      <c r="R607" s="214">
        <f>Q607*H607</f>
        <v>2.8842858000000002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339</v>
      </c>
      <c r="AT607" s="216" t="s">
        <v>244</v>
      </c>
      <c r="AU607" s="216" t="s">
        <v>138</v>
      </c>
      <c r="AY607" s="18" t="s">
        <v>129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138</v>
      </c>
      <c r="BK607" s="217">
        <f>ROUND(I607*H607,2)</f>
        <v>0</v>
      </c>
      <c r="BL607" s="18" t="s">
        <v>243</v>
      </c>
      <c r="BM607" s="216" t="s">
        <v>646</v>
      </c>
    </row>
    <row r="608" s="2" customFormat="1">
      <c r="A608" s="39"/>
      <c r="B608" s="40"/>
      <c r="C608" s="41"/>
      <c r="D608" s="218" t="s">
        <v>140</v>
      </c>
      <c r="E608" s="41"/>
      <c r="F608" s="219" t="s">
        <v>647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140</v>
      </c>
      <c r="AU608" s="18" t="s">
        <v>138</v>
      </c>
    </row>
    <row r="609" s="14" customFormat="1">
      <c r="A609" s="14"/>
      <c r="B609" s="234"/>
      <c r="C609" s="235"/>
      <c r="D609" s="225" t="s">
        <v>142</v>
      </c>
      <c r="E609" s="235"/>
      <c r="F609" s="237" t="s">
        <v>648</v>
      </c>
      <c r="G609" s="235"/>
      <c r="H609" s="238">
        <v>244.43100000000001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142</v>
      </c>
      <c r="AU609" s="244" t="s">
        <v>138</v>
      </c>
      <c r="AV609" s="14" t="s">
        <v>138</v>
      </c>
      <c r="AW609" s="14" t="s">
        <v>4</v>
      </c>
      <c r="AX609" s="14" t="s">
        <v>79</v>
      </c>
      <c r="AY609" s="244" t="s">
        <v>129</v>
      </c>
    </row>
    <row r="610" s="2" customFormat="1" ht="21.75" customHeight="1">
      <c r="A610" s="39"/>
      <c r="B610" s="40"/>
      <c r="C610" s="205" t="s">
        <v>649</v>
      </c>
      <c r="D610" s="205" t="s">
        <v>132</v>
      </c>
      <c r="E610" s="206" t="s">
        <v>650</v>
      </c>
      <c r="F610" s="207" t="s">
        <v>651</v>
      </c>
      <c r="G610" s="208" t="s">
        <v>135</v>
      </c>
      <c r="H610" s="209">
        <v>222.21000000000001</v>
      </c>
      <c r="I610" s="210"/>
      <c r="J610" s="211">
        <f>ROUND(I610*H610,2)</f>
        <v>0</v>
      </c>
      <c r="K610" s="207" t="s">
        <v>136</v>
      </c>
      <c r="L610" s="45"/>
      <c r="M610" s="212" t="s">
        <v>19</v>
      </c>
      <c r="N610" s="213" t="s">
        <v>43</v>
      </c>
      <c r="O610" s="85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243</v>
      </c>
      <c r="AT610" s="216" t="s">
        <v>132</v>
      </c>
      <c r="AU610" s="216" t="s">
        <v>138</v>
      </c>
      <c r="AY610" s="18" t="s">
        <v>129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138</v>
      </c>
      <c r="BK610" s="217">
        <f>ROUND(I610*H610,2)</f>
        <v>0</v>
      </c>
      <c r="BL610" s="18" t="s">
        <v>243</v>
      </c>
      <c r="BM610" s="216" t="s">
        <v>652</v>
      </c>
    </row>
    <row r="611" s="2" customFormat="1">
      <c r="A611" s="39"/>
      <c r="B611" s="40"/>
      <c r="C611" s="41"/>
      <c r="D611" s="218" t="s">
        <v>140</v>
      </c>
      <c r="E611" s="41"/>
      <c r="F611" s="219" t="s">
        <v>653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140</v>
      </c>
      <c r="AU611" s="18" t="s">
        <v>138</v>
      </c>
    </row>
    <row r="612" s="14" customFormat="1">
      <c r="A612" s="14"/>
      <c r="B612" s="234"/>
      <c r="C612" s="235"/>
      <c r="D612" s="225" t="s">
        <v>142</v>
      </c>
      <c r="E612" s="236" t="s">
        <v>19</v>
      </c>
      <c r="F612" s="237" t="s">
        <v>654</v>
      </c>
      <c r="G612" s="235"/>
      <c r="H612" s="238">
        <v>222.21000000000001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4" t="s">
        <v>142</v>
      </c>
      <c r="AU612" s="244" t="s">
        <v>138</v>
      </c>
      <c r="AV612" s="14" t="s">
        <v>138</v>
      </c>
      <c r="AW612" s="14" t="s">
        <v>33</v>
      </c>
      <c r="AX612" s="14" t="s">
        <v>79</v>
      </c>
      <c r="AY612" s="244" t="s">
        <v>129</v>
      </c>
    </row>
    <row r="613" s="2" customFormat="1" ht="21.75" customHeight="1">
      <c r="A613" s="39"/>
      <c r="B613" s="40"/>
      <c r="C613" s="205" t="s">
        <v>655</v>
      </c>
      <c r="D613" s="205" t="s">
        <v>132</v>
      </c>
      <c r="E613" s="206" t="s">
        <v>656</v>
      </c>
      <c r="F613" s="207" t="s">
        <v>657</v>
      </c>
      <c r="G613" s="208" t="s">
        <v>135</v>
      </c>
      <c r="H613" s="209">
        <v>222.21000000000001</v>
      </c>
      <c r="I613" s="210"/>
      <c r="J613" s="211">
        <f>ROUND(I613*H613,2)</f>
        <v>0</v>
      </c>
      <c r="K613" s="207" t="s">
        <v>136</v>
      </c>
      <c r="L613" s="45"/>
      <c r="M613" s="212" t="s">
        <v>19</v>
      </c>
      <c r="N613" s="213" t="s">
        <v>43</v>
      </c>
      <c r="O613" s="85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243</v>
      </c>
      <c r="AT613" s="216" t="s">
        <v>132</v>
      </c>
      <c r="AU613" s="216" t="s">
        <v>138</v>
      </c>
      <c r="AY613" s="18" t="s">
        <v>129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138</v>
      </c>
      <c r="BK613" s="217">
        <f>ROUND(I613*H613,2)</f>
        <v>0</v>
      </c>
      <c r="BL613" s="18" t="s">
        <v>243</v>
      </c>
      <c r="BM613" s="216" t="s">
        <v>658</v>
      </c>
    </row>
    <row r="614" s="2" customFormat="1">
      <c r="A614" s="39"/>
      <c r="B614" s="40"/>
      <c r="C614" s="41"/>
      <c r="D614" s="218" t="s">
        <v>140</v>
      </c>
      <c r="E614" s="41"/>
      <c r="F614" s="219" t="s">
        <v>659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140</v>
      </c>
      <c r="AU614" s="18" t="s">
        <v>138</v>
      </c>
    </row>
    <row r="615" s="14" customFormat="1">
      <c r="A615" s="14"/>
      <c r="B615" s="234"/>
      <c r="C615" s="235"/>
      <c r="D615" s="225" t="s">
        <v>142</v>
      </c>
      <c r="E615" s="236" t="s">
        <v>19</v>
      </c>
      <c r="F615" s="237" t="s">
        <v>654</v>
      </c>
      <c r="G615" s="235"/>
      <c r="H615" s="238">
        <v>222.21000000000001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4" t="s">
        <v>142</v>
      </c>
      <c r="AU615" s="244" t="s">
        <v>138</v>
      </c>
      <c r="AV615" s="14" t="s">
        <v>138</v>
      </c>
      <c r="AW615" s="14" t="s">
        <v>33</v>
      </c>
      <c r="AX615" s="14" t="s">
        <v>79</v>
      </c>
      <c r="AY615" s="244" t="s">
        <v>129</v>
      </c>
    </row>
    <row r="616" s="2" customFormat="1" ht="21.75" customHeight="1">
      <c r="A616" s="39"/>
      <c r="B616" s="40"/>
      <c r="C616" s="205" t="s">
        <v>660</v>
      </c>
      <c r="D616" s="205" t="s">
        <v>132</v>
      </c>
      <c r="E616" s="206" t="s">
        <v>661</v>
      </c>
      <c r="F616" s="207" t="s">
        <v>651</v>
      </c>
      <c r="G616" s="208" t="s">
        <v>135</v>
      </c>
      <c r="H616" s="209">
        <v>222.21000000000001</v>
      </c>
      <c r="I616" s="210"/>
      <c r="J616" s="211">
        <f>ROUND(I616*H616,2)</f>
        <v>0</v>
      </c>
      <c r="K616" s="207" t="s">
        <v>136</v>
      </c>
      <c r="L616" s="45"/>
      <c r="M616" s="212" t="s">
        <v>19</v>
      </c>
      <c r="N616" s="213" t="s">
        <v>43</v>
      </c>
      <c r="O616" s="85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243</v>
      </c>
      <c r="AT616" s="216" t="s">
        <v>132</v>
      </c>
      <c r="AU616" s="216" t="s">
        <v>138</v>
      </c>
      <c r="AY616" s="18" t="s">
        <v>129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138</v>
      </c>
      <c r="BK616" s="217">
        <f>ROUND(I616*H616,2)</f>
        <v>0</v>
      </c>
      <c r="BL616" s="18" t="s">
        <v>243</v>
      </c>
      <c r="BM616" s="216" t="s">
        <v>662</v>
      </c>
    </row>
    <row r="617" s="2" customFormat="1">
      <c r="A617" s="39"/>
      <c r="B617" s="40"/>
      <c r="C617" s="41"/>
      <c r="D617" s="218" t="s">
        <v>140</v>
      </c>
      <c r="E617" s="41"/>
      <c r="F617" s="219" t="s">
        <v>663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138</v>
      </c>
    </row>
    <row r="618" s="14" customFormat="1">
      <c r="A618" s="14"/>
      <c r="B618" s="234"/>
      <c r="C618" s="235"/>
      <c r="D618" s="225" t="s">
        <v>142</v>
      </c>
      <c r="E618" s="236" t="s">
        <v>19</v>
      </c>
      <c r="F618" s="237" t="s">
        <v>654</v>
      </c>
      <c r="G618" s="235"/>
      <c r="H618" s="238">
        <v>222.21000000000001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4" t="s">
        <v>142</v>
      </c>
      <c r="AU618" s="244" t="s">
        <v>138</v>
      </c>
      <c r="AV618" s="14" t="s">
        <v>138</v>
      </c>
      <c r="AW618" s="14" t="s">
        <v>33</v>
      </c>
      <c r="AX618" s="14" t="s">
        <v>79</v>
      </c>
      <c r="AY618" s="244" t="s">
        <v>129</v>
      </c>
    </row>
    <row r="619" s="2" customFormat="1" ht="16.5" customHeight="1">
      <c r="A619" s="39"/>
      <c r="B619" s="40"/>
      <c r="C619" s="205" t="s">
        <v>664</v>
      </c>
      <c r="D619" s="205" t="s">
        <v>132</v>
      </c>
      <c r="E619" s="206" t="s">
        <v>665</v>
      </c>
      <c r="F619" s="207" t="s">
        <v>666</v>
      </c>
      <c r="G619" s="208" t="s">
        <v>286</v>
      </c>
      <c r="H619" s="209">
        <v>180</v>
      </c>
      <c r="I619" s="210"/>
      <c r="J619" s="211">
        <f>ROUND(I619*H619,2)</f>
        <v>0</v>
      </c>
      <c r="K619" s="207" t="s">
        <v>136</v>
      </c>
      <c r="L619" s="45"/>
      <c r="M619" s="212" t="s">
        <v>19</v>
      </c>
      <c r="N619" s="213" t="s">
        <v>43</v>
      </c>
      <c r="O619" s="85"/>
      <c r="P619" s="214">
        <f>O619*H619</f>
        <v>0</v>
      </c>
      <c r="Q619" s="214">
        <v>3.0000000000000001E-05</v>
      </c>
      <c r="R619" s="214">
        <f>Q619*H619</f>
        <v>0.0054000000000000003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243</v>
      </c>
      <c r="AT619" s="216" t="s">
        <v>132</v>
      </c>
      <c r="AU619" s="216" t="s">
        <v>138</v>
      </c>
      <c r="AY619" s="18" t="s">
        <v>129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138</v>
      </c>
      <c r="BK619" s="217">
        <f>ROUND(I619*H619,2)</f>
        <v>0</v>
      </c>
      <c r="BL619" s="18" t="s">
        <v>243</v>
      </c>
      <c r="BM619" s="216" t="s">
        <v>667</v>
      </c>
    </row>
    <row r="620" s="2" customFormat="1">
      <c r="A620" s="39"/>
      <c r="B620" s="40"/>
      <c r="C620" s="41"/>
      <c r="D620" s="218" t="s">
        <v>140</v>
      </c>
      <c r="E620" s="41"/>
      <c r="F620" s="219" t="s">
        <v>668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140</v>
      </c>
      <c r="AU620" s="18" t="s">
        <v>138</v>
      </c>
    </row>
    <row r="621" s="13" customFormat="1">
      <c r="A621" s="13"/>
      <c r="B621" s="223"/>
      <c r="C621" s="224"/>
      <c r="D621" s="225" t="s">
        <v>142</v>
      </c>
      <c r="E621" s="226" t="s">
        <v>19</v>
      </c>
      <c r="F621" s="227" t="s">
        <v>143</v>
      </c>
      <c r="G621" s="224"/>
      <c r="H621" s="226" t="s">
        <v>19</v>
      </c>
      <c r="I621" s="228"/>
      <c r="J621" s="224"/>
      <c r="K621" s="224"/>
      <c r="L621" s="229"/>
      <c r="M621" s="230"/>
      <c r="N621" s="231"/>
      <c r="O621" s="231"/>
      <c r="P621" s="231"/>
      <c r="Q621" s="231"/>
      <c r="R621" s="231"/>
      <c r="S621" s="231"/>
      <c r="T621" s="23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3" t="s">
        <v>142</v>
      </c>
      <c r="AU621" s="233" t="s">
        <v>138</v>
      </c>
      <c r="AV621" s="13" t="s">
        <v>79</v>
      </c>
      <c r="AW621" s="13" t="s">
        <v>33</v>
      </c>
      <c r="AX621" s="13" t="s">
        <v>71</v>
      </c>
      <c r="AY621" s="233" t="s">
        <v>129</v>
      </c>
    </row>
    <row r="622" s="14" customFormat="1">
      <c r="A622" s="14"/>
      <c r="B622" s="234"/>
      <c r="C622" s="235"/>
      <c r="D622" s="225" t="s">
        <v>142</v>
      </c>
      <c r="E622" s="236" t="s">
        <v>19</v>
      </c>
      <c r="F622" s="237" t="s">
        <v>669</v>
      </c>
      <c r="G622" s="235"/>
      <c r="H622" s="238">
        <v>108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4" t="s">
        <v>142</v>
      </c>
      <c r="AU622" s="244" t="s">
        <v>138</v>
      </c>
      <c r="AV622" s="14" t="s">
        <v>138</v>
      </c>
      <c r="AW622" s="14" t="s">
        <v>33</v>
      </c>
      <c r="AX622" s="14" t="s">
        <v>71</v>
      </c>
      <c r="AY622" s="244" t="s">
        <v>129</v>
      </c>
    </row>
    <row r="623" s="13" customFormat="1">
      <c r="A623" s="13"/>
      <c r="B623" s="223"/>
      <c r="C623" s="224"/>
      <c r="D623" s="225" t="s">
        <v>142</v>
      </c>
      <c r="E623" s="226" t="s">
        <v>19</v>
      </c>
      <c r="F623" s="227" t="s">
        <v>158</v>
      </c>
      <c r="G623" s="224"/>
      <c r="H623" s="226" t="s">
        <v>19</v>
      </c>
      <c r="I623" s="228"/>
      <c r="J623" s="224"/>
      <c r="K623" s="224"/>
      <c r="L623" s="229"/>
      <c r="M623" s="230"/>
      <c r="N623" s="231"/>
      <c r="O623" s="231"/>
      <c r="P623" s="231"/>
      <c r="Q623" s="231"/>
      <c r="R623" s="231"/>
      <c r="S623" s="231"/>
      <c r="T623" s="23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3" t="s">
        <v>142</v>
      </c>
      <c r="AU623" s="233" t="s">
        <v>138</v>
      </c>
      <c r="AV623" s="13" t="s">
        <v>79</v>
      </c>
      <c r="AW623" s="13" t="s">
        <v>33</v>
      </c>
      <c r="AX623" s="13" t="s">
        <v>71</v>
      </c>
      <c r="AY623" s="233" t="s">
        <v>129</v>
      </c>
    </row>
    <row r="624" s="14" customFormat="1">
      <c r="A624" s="14"/>
      <c r="B624" s="234"/>
      <c r="C624" s="235"/>
      <c r="D624" s="225" t="s">
        <v>142</v>
      </c>
      <c r="E624" s="236" t="s">
        <v>19</v>
      </c>
      <c r="F624" s="237" t="s">
        <v>670</v>
      </c>
      <c r="G624" s="235"/>
      <c r="H624" s="238">
        <v>72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4" t="s">
        <v>142</v>
      </c>
      <c r="AU624" s="244" t="s">
        <v>138</v>
      </c>
      <c r="AV624" s="14" t="s">
        <v>138</v>
      </c>
      <c r="AW624" s="14" t="s">
        <v>33</v>
      </c>
      <c r="AX624" s="14" t="s">
        <v>71</v>
      </c>
      <c r="AY624" s="244" t="s">
        <v>129</v>
      </c>
    </row>
    <row r="625" s="15" customFormat="1">
      <c r="A625" s="15"/>
      <c r="B625" s="245"/>
      <c r="C625" s="246"/>
      <c r="D625" s="225" t="s">
        <v>142</v>
      </c>
      <c r="E625" s="247" t="s">
        <v>19</v>
      </c>
      <c r="F625" s="248" t="s">
        <v>149</v>
      </c>
      <c r="G625" s="246"/>
      <c r="H625" s="249">
        <v>180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5" t="s">
        <v>142</v>
      </c>
      <c r="AU625" s="255" t="s">
        <v>138</v>
      </c>
      <c r="AV625" s="15" t="s">
        <v>137</v>
      </c>
      <c r="AW625" s="15" t="s">
        <v>33</v>
      </c>
      <c r="AX625" s="15" t="s">
        <v>79</v>
      </c>
      <c r="AY625" s="255" t="s">
        <v>129</v>
      </c>
    </row>
    <row r="626" s="2" customFormat="1" ht="24.15" customHeight="1">
      <c r="A626" s="39"/>
      <c r="B626" s="40"/>
      <c r="C626" s="205" t="s">
        <v>671</v>
      </c>
      <c r="D626" s="205" t="s">
        <v>132</v>
      </c>
      <c r="E626" s="206" t="s">
        <v>672</v>
      </c>
      <c r="F626" s="207" t="s">
        <v>673</v>
      </c>
      <c r="G626" s="208" t="s">
        <v>313</v>
      </c>
      <c r="H626" s="209">
        <v>4.6600000000000001</v>
      </c>
      <c r="I626" s="210"/>
      <c r="J626" s="211">
        <f>ROUND(I626*H626,2)</f>
        <v>0</v>
      </c>
      <c r="K626" s="207" t="s">
        <v>136</v>
      </c>
      <c r="L626" s="45"/>
      <c r="M626" s="212" t="s">
        <v>19</v>
      </c>
      <c r="N626" s="213" t="s">
        <v>43</v>
      </c>
      <c r="O626" s="85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243</v>
      </c>
      <c r="AT626" s="216" t="s">
        <v>132</v>
      </c>
      <c r="AU626" s="216" t="s">
        <v>138</v>
      </c>
      <c r="AY626" s="18" t="s">
        <v>129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138</v>
      </c>
      <c r="BK626" s="217">
        <f>ROUND(I626*H626,2)</f>
        <v>0</v>
      </c>
      <c r="BL626" s="18" t="s">
        <v>243</v>
      </c>
      <c r="BM626" s="216" t="s">
        <v>674</v>
      </c>
    </row>
    <row r="627" s="2" customFormat="1">
      <c r="A627" s="39"/>
      <c r="B627" s="40"/>
      <c r="C627" s="41"/>
      <c r="D627" s="218" t="s">
        <v>140</v>
      </c>
      <c r="E627" s="41"/>
      <c r="F627" s="219" t="s">
        <v>675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140</v>
      </c>
      <c r="AU627" s="18" t="s">
        <v>138</v>
      </c>
    </row>
    <row r="628" s="2" customFormat="1" ht="24.15" customHeight="1">
      <c r="A628" s="39"/>
      <c r="B628" s="40"/>
      <c r="C628" s="205" t="s">
        <v>676</v>
      </c>
      <c r="D628" s="205" t="s">
        <v>132</v>
      </c>
      <c r="E628" s="206" t="s">
        <v>677</v>
      </c>
      <c r="F628" s="207" t="s">
        <v>678</v>
      </c>
      <c r="G628" s="208" t="s">
        <v>313</v>
      </c>
      <c r="H628" s="209">
        <v>4.6600000000000001</v>
      </c>
      <c r="I628" s="210"/>
      <c r="J628" s="211">
        <f>ROUND(I628*H628,2)</f>
        <v>0</v>
      </c>
      <c r="K628" s="207" t="s">
        <v>136</v>
      </c>
      <c r="L628" s="45"/>
      <c r="M628" s="212" t="s">
        <v>19</v>
      </c>
      <c r="N628" s="213" t="s">
        <v>43</v>
      </c>
      <c r="O628" s="85"/>
      <c r="P628" s="214">
        <f>O628*H628</f>
        <v>0</v>
      </c>
      <c r="Q628" s="214">
        <v>0</v>
      </c>
      <c r="R628" s="214">
        <f>Q628*H628</f>
        <v>0</v>
      </c>
      <c r="S628" s="214">
        <v>0</v>
      </c>
      <c r="T628" s="21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6" t="s">
        <v>243</v>
      </c>
      <c r="AT628" s="216" t="s">
        <v>132</v>
      </c>
      <c r="AU628" s="216" t="s">
        <v>138</v>
      </c>
      <c r="AY628" s="18" t="s">
        <v>129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8" t="s">
        <v>138</v>
      </c>
      <c r="BK628" s="217">
        <f>ROUND(I628*H628,2)</f>
        <v>0</v>
      </c>
      <c r="BL628" s="18" t="s">
        <v>243</v>
      </c>
      <c r="BM628" s="216" t="s">
        <v>679</v>
      </c>
    </row>
    <row r="629" s="2" customFormat="1">
      <c r="A629" s="39"/>
      <c r="B629" s="40"/>
      <c r="C629" s="41"/>
      <c r="D629" s="218" t="s">
        <v>140</v>
      </c>
      <c r="E629" s="41"/>
      <c r="F629" s="219" t="s">
        <v>680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140</v>
      </c>
      <c r="AU629" s="18" t="s">
        <v>138</v>
      </c>
    </row>
    <row r="630" s="2" customFormat="1" ht="24.15" customHeight="1">
      <c r="A630" s="39"/>
      <c r="B630" s="40"/>
      <c r="C630" s="205" t="s">
        <v>681</v>
      </c>
      <c r="D630" s="205" t="s">
        <v>132</v>
      </c>
      <c r="E630" s="206" t="s">
        <v>682</v>
      </c>
      <c r="F630" s="207" t="s">
        <v>683</v>
      </c>
      <c r="G630" s="208" t="s">
        <v>313</v>
      </c>
      <c r="H630" s="209">
        <v>4.6600000000000001</v>
      </c>
      <c r="I630" s="210"/>
      <c r="J630" s="211">
        <f>ROUND(I630*H630,2)</f>
        <v>0</v>
      </c>
      <c r="K630" s="207" t="s">
        <v>136</v>
      </c>
      <c r="L630" s="45"/>
      <c r="M630" s="212" t="s">
        <v>19</v>
      </c>
      <c r="N630" s="213" t="s">
        <v>43</v>
      </c>
      <c r="O630" s="85"/>
      <c r="P630" s="214">
        <f>O630*H630</f>
        <v>0</v>
      </c>
      <c r="Q630" s="214">
        <v>0</v>
      </c>
      <c r="R630" s="214">
        <f>Q630*H630</f>
        <v>0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243</v>
      </c>
      <c r="AT630" s="216" t="s">
        <v>132</v>
      </c>
      <c r="AU630" s="216" t="s">
        <v>138</v>
      </c>
      <c r="AY630" s="18" t="s">
        <v>129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138</v>
      </c>
      <c r="BK630" s="217">
        <f>ROUND(I630*H630,2)</f>
        <v>0</v>
      </c>
      <c r="BL630" s="18" t="s">
        <v>243</v>
      </c>
      <c r="BM630" s="216" t="s">
        <v>684</v>
      </c>
    </row>
    <row r="631" s="2" customFormat="1">
      <c r="A631" s="39"/>
      <c r="B631" s="40"/>
      <c r="C631" s="41"/>
      <c r="D631" s="218" t="s">
        <v>140</v>
      </c>
      <c r="E631" s="41"/>
      <c r="F631" s="219" t="s">
        <v>685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140</v>
      </c>
      <c r="AU631" s="18" t="s">
        <v>138</v>
      </c>
    </row>
    <row r="632" s="2" customFormat="1" ht="33" customHeight="1">
      <c r="A632" s="39"/>
      <c r="B632" s="40"/>
      <c r="C632" s="205" t="s">
        <v>686</v>
      </c>
      <c r="D632" s="205" t="s">
        <v>132</v>
      </c>
      <c r="E632" s="206" t="s">
        <v>687</v>
      </c>
      <c r="F632" s="207" t="s">
        <v>688</v>
      </c>
      <c r="G632" s="208" t="s">
        <v>313</v>
      </c>
      <c r="H632" s="209">
        <v>88.540000000000006</v>
      </c>
      <c r="I632" s="210"/>
      <c r="J632" s="211">
        <f>ROUND(I632*H632,2)</f>
        <v>0</v>
      </c>
      <c r="K632" s="207" t="s">
        <v>136</v>
      </c>
      <c r="L632" s="45"/>
      <c r="M632" s="212" t="s">
        <v>19</v>
      </c>
      <c r="N632" s="213" t="s">
        <v>43</v>
      </c>
      <c r="O632" s="85"/>
      <c r="P632" s="214">
        <f>O632*H632</f>
        <v>0</v>
      </c>
      <c r="Q632" s="214">
        <v>0</v>
      </c>
      <c r="R632" s="214">
        <f>Q632*H632</f>
        <v>0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243</v>
      </c>
      <c r="AT632" s="216" t="s">
        <v>132</v>
      </c>
      <c r="AU632" s="216" t="s">
        <v>138</v>
      </c>
      <c r="AY632" s="18" t="s">
        <v>129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138</v>
      </c>
      <c r="BK632" s="217">
        <f>ROUND(I632*H632,2)</f>
        <v>0</v>
      </c>
      <c r="BL632" s="18" t="s">
        <v>243</v>
      </c>
      <c r="BM632" s="216" t="s">
        <v>689</v>
      </c>
    </row>
    <row r="633" s="2" customFormat="1">
      <c r="A633" s="39"/>
      <c r="B633" s="40"/>
      <c r="C633" s="41"/>
      <c r="D633" s="218" t="s">
        <v>140</v>
      </c>
      <c r="E633" s="41"/>
      <c r="F633" s="219" t="s">
        <v>690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140</v>
      </c>
      <c r="AU633" s="18" t="s">
        <v>138</v>
      </c>
    </row>
    <row r="634" s="14" customFormat="1">
      <c r="A634" s="14"/>
      <c r="B634" s="234"/>
      <c r="C634" s="235"/>
      <c r="D634" s="225" t="s">
        <v>142</v>
      </c>
      <c r="E634" s="235"/>
      <c r="F634" s="237" t="s">
        <v>691</v>
      </c>
      <c r="G634" s="235"/>
      <c r="H634" s="238">
        <v>88.540000000000006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4" t="s">
        <v>142</v>
      </c>
      <c r="AU634" s="244" t="s">
        <v>138</v>
      </c>
      <c r="AV634" s="14" t="s">
        <v>138</v>
      </c>
      <c r="AW634" s="14" t="s">
        <v>4</v>
      </c>
      <c r="AX634" s="14" t="s">
        <v>79</v>
      </c>
      <c r="AY634" s="244" t="s">
        <v>129</v>
      </c>
    </row>
    <row r="635" s="12" customFormat="1" ht="22.8" customHeight="1">
      <c r="A635" s="12"/>
      <c r="B635" s="189"/>
      <c r="C635" s="190"/>
      <c r="D635" s="191" t="s">
        <v>70</v>
      </c>
      <c r="E635" s="203" t="s">
        <v>692</v>
      </c>
      <c r="F635" s="203" t="s">
        <v>693</v>
      </c>
      <c r="G635" s="190"/>
      <c r="H635" s="190"/>
      <c r="I635" s="193"/>
      <c r="J635" s="204">
        <f>BK635</f>
        <v>0</v>
      </c>
      <c r="K635" s="190"/>
      <c r="L635" s="195"/>
      <c r="M635" s="196"/>
      <c r="N635" s="197"/>
      <c r="O635" s="197"/>
      <c r="P635" s="198">
        <f>SUM(P636:P649)</f>
        <v>0</v>
      </c>
      <c r="Q635" s="197"/>
      <c r="R635" s="198">
        <f>SUM(R636:R649)</f>
        <v>0.0051000000000000004</v>
      </c>
      <c r="S635" s="197"/>
      <c r="T635" s="199">
        <f>SUM(T636:T649)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0" t="s">
        <v>138</v>
      </c>
      <c r="AT635" s="201" t="s">
        <v>70</v>
      </c>
      <c r="AU635" s="201" t="s">
        <v>79</v>
      </c>
      <c r="AY635" s="200" t="s">
        <v>129</v>
      </c>
      <c r="BK635" s="202">
        <f>SUM(BK636:BK649)</f>
        <v>0</v>
      </c>
    </row>
    <row r="636" s="2" customFormat="1" ht="16.5" customHeight="1">
      <c r="A636" s="39"/>
      <c r="B636" s="40"/>
      <c r="C636" s="205" t="s">
        <v>694</v>
      </c>
      <c r="D636" s="205" t="s">
        <v>132</v>
      </c>
      <c r="E636" s="206" t="s">
        <v>695</v>
      </c>
      <c r="F636" s="207" t="s">
        <v>696</v>
      </c>
      <c r="G636" s="208" t="s">
        <v>135</v>
      </c>
      <c r="H636" s="209">
        <v>15</v>
      </c>
      <c r="I636" s="210"/>
      <c r="J636" s="211">
        <f>ROUND(I636*H636,2)</f>
        <v>0</v>
      </c>
      <c r="K636" s="207" t="s">
        <v>136</v>
      </c>
      <c r="L636" s="45"/>
      <c r="M636" s="212" t="s">
        <v>19</v>
      </c>
      <c r="N636" s="213" t="s">
        <v>43</v>
      </c>
      <c r="O636" s="85"/>
      <c r="P636" s="214">
        <f>O636*H636</f>
        <v>0</v>
      </c>
      <c r="Q636" s="214">
        <v>0.00017000000000000001</v>
      </c>
      <c r="R636" s="214">
        <f>Q636*H636</f>
        <v>0.0025500000000000002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243</v>
      </c>
      <c r="AT636" s="216" t="s">
        <v>132</v>
      </c>
      <c r="AU636" s="216" t="s">
        <v>138</v>
      </c>
      <c r="AY636" s="18" t="s">
        <v>129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138</v>
      </c>
      <c r="BK636" s="217">
        <f>ROUND(I636*H636,2)</f>
        <v>0</v>
      </c>
      <c r="BL636" s="18" t="s">
        <v>243</v>
      </c>
      <c r="BM636" s="216" t="s">
        <v>697</v>
      </c>
    </row>
    <row r="637" s="2" customFormat="1">
      <c r="A637" s="39"/>
      <c r="B637" s="40"/>
      <c r="C637" s="41"/>
      <c r="D637" s="218" t="s">
        <v>140</v>
      </c>
      <c r="E637" s="41"/>
      <c r="F637" s="219" t="s">
        <v>698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138</v>
      </c>
    </row>
    <row r="638" s="13" customFormat="1">
      <c r="A638" s="13"/>
      <c r="B638" s="223"/>
      <c r="C638" s="224"/>
      <c r="D638" s="225" t="s">
        <v>142</v>
      </c>
      <c r="E638" s="226" t="s">
        <v>19</v>
      </c>
      <c r="F638" s="227" t="s">
        <v>143</v>
      </c>
      <c r="G638" s="224"/>
      <c r="H638" s="226" t="s">
        <v>19</v>
      </c>
      <c r="I638" s="228"/>
      <c r="J638" s="224"/>
      <c r="K638" s="224"/>
      <c r="L638" s="229"/>
      <c r="M638" s="230"/>
      <c r="N638" s="231"/>
      <c r="O638" s="231"/>
      <c r="P638" s="231"/>
      <c r="Q638" s="231"/>
      <c r="R638" s="231"/>
      <c r="S638" s="231"/>
      <c r="T638" s="23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3" t="s">
        <v>142</v>
      </c>
      <c r="AU638" s="233" t="s">
        <v>138</v>
      </c>
      <c r="AV638" s="13" t="s">
        <v>79</v>
      </c>
      <c r="AW638" s="13" t="s">
        <v>33</v>
      </c>
      <c r="AX638" s="13" t="s">
        <v>71</v>
      </c>
      <c r="AY638" s="233" t="s">
        <v>129</v>
      </c>
    </row>
    <row r="639" s="14" customFormat="1">
      <c r="A639" s="14"/>
      <c r="B639" s="234"/>
      <c r="C639" s="235"/>
      <c r="D639" s="225" t="s">
        <v>142</v>
      </c>
      <c r="E639" s="236" t="s">
        <v>19</v>
      </c>
      <c r="F639" s="237" t="s">
        <v>699</v>
      </c>
      <c r="G639" s="235"/>
      <c r="H639" s="238">
        <v>9</v>
      </c>
      <c r="I639" s="239"/>
      <c r="J639" s="235"/>
      <c r="K639" s="235"/>
      <c r="L639" s="240"/>
      <c r="M639" s="241"/>
      <c r="N639" s="242"/>
      <c r="O639" s="242"/>
      <c r="P639" s="242"/>
      <c r="Q639" s="242"/>
      <c r="R639" s="242"/>
      <c r="S639" s="242"/>
      <c r="T639" s="24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4" t="s">
        <v>142</v>
      </c>
      <c r="AU639" s="244" t="s">
        <v>138</v>
      </c>
      <c r="AV639" s="14" t="s">
        <v>138</v>
      </c>
      <c r="AW639" s="14" t="s">
        <v>33</v>
      </c>
      <c r="AX639" s="14" t="s">
        <v>71</v>
      </c>
      <c r="AY639" s="244" t="s">
        <v>129</v>
      </c>
    </row>
    <row r="640" s="13" customFormat="1">
      <c r="A640" s="13"/>
      <c r="B640" s="223"/>
      <c r="C640" s="224"/>
      <c r="D640" s="225" t="s">
        <v>142</v>
      </c>
      <c r="E640" s="226" t="s">
        <v>19</v>
      </c>
      <c r="F640" s="227" t="s">
        <v>158</v>
      </c>
      <c r="G640" s="224"/>
      <c r="H640" s="226" t="s">
        <v>19</v>
      </c>
      <c r="I640" s="228"/>
      <c r="J640" s="224"/>
      <c r="K640" s="224"/>
      <c r="L640" s="229"/>
      <c r="M640" s="230"/>
      <c r="N640" s="231"/>
      <c r="O640" s="231"/>
      <c r="P640" s="231"/>
      <c r="Q640" s="231"/>
      <c r="R640" s="231"/>
      <c r="S640" s="231"/>
      <c r="T640" s="23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3" t="s">
        <v>142</v>
      </c>
      <c r="AU640" s="233" t="s">
        <v>138</v>
      </c>
      <c r="AV640" s="13" t="s">
        <v>79</v>
      </c>
      <c r="AW640" s="13" t="s">
        <v>33</v>
      </c>
      <c r="AX640" s="13" t="s">
        <v>71</v>
      </c>
      <c r="AY640" s="233" t="s">
        <v>129</v>
      </c>
    </row>
    <row r="641" s="14" customFormat="1">
      <c r="A641" s="14"/>
      <c r="B641" s="234"/>
      <c r="C641" s="235"/>
      <c r="D641" s="225" t="s">
        <v>142</v>
      </c>
      <c r="E641" s="236" t="s">
        <v>19</v>
      </c>
      <c r="F641" s="237" t="s">
        <v>700</v>
      </c>
      <c r="G641" s="235"/>
      <c r="H641" s="238">
        <v>6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4" t="s">
        <v>142</v>
      </c>
      <c r="AU641" s="244" t="s">
        <v>138</v>
      </c>
      <c r="AV641" s="14" t="s">
        <v>138</v>
      </c>
      <c r="AW641" s="14" t="s">
        <v>33</v>
      </c>
      <c r="AX641" s="14" t="s">
        <v>71</v>
      </c>
      <c r="AY641" s="244" t="s">
        <v>129</v>
      </c>
    </row>
    <row r="642" s="15" customFormat="1">
      <c r="A642" s="15"/>
      <c r="B642" s="245"/>
      <c r="C642" s="246"/>
      <c r="D642" s="225" t="s">
        <v>142</v>
      </c>
      <c r="E642" s="247" t="s">
        <v>19</v>
      </c>
      <c r="F642" s="248" t="s">
        <v>149</v>
      </c>
      <c r="G642" s="246"/>
      <c r="H642" s="249">
        <v>15</v>
      </c>
      <c r="I642" s="250"/>
      <c r="J642" s="246"/>
      <c r="K642" s="246"/>
      <c r="L642" s="251"/>
      <c r="M642" s="252"/>
      <c r="N642" s="253"/>
      <c r="O642" s="253"/>
      <c r="P642" s="253"/>
      <c r="Q642" s="253"/>
      <c r="R642" s="253"/>
      <c r="S642" s="253"/>
      <c r="T642" s="25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5" t="s">
        <v>142</v>
      </c>
      <c r="AU642" s="255" t="s">
        <v>138</v>
      </c>
      <c r="AV642" s="15" t="s">
        <v>137</v>
      </c>
      <c r="AW642" s="15" t="s">
        <v>33</v>
      </c>
      <c r="AX642" s="15" t="s">
        <v>79</v>
      </c>
      <c r="AY642" s="255" t="s">
        <v>129</v>
      </c>
    </row>
    <row r="643" s="2" customFormat="1" ht="16.5" customHeight="1">
      <c r="A643" s="39"/>
      <c r="B643" s="40"/>
      <c r="C643" s="205" t="s">
        <v>701</v>
      </c>
      <c r="D643" s="205" t="s">
        <v>132</v>
      </c>
      <c r="E643" s="206" t="s">
        <v>702</v>
      </c>
      <c r="F643" s="207" t="s">
        <v>703</v>
      </c>
      <c r="G643" s="208" t="s">
        <v>135</v>
      </c>
      <c r="H643" s="209">
        <v>15</v>
      </c>
      <c r="I643" s="210"/>
      <c r="J643" s="211">
        <f>ROUND(I643*H643,2)</f>
        <v>0</v>
      </c>
      <c r="K643" s="207" t="s">
        <v>136</v>
      </c>
      <c r="L643" s="45"/>
      <c r="M643" s="212" t="s">
        <v>19</v>
      </c>
      <c r="N643" s="213" t="s">
        <v>43</v>
      </c>
      <c r="O643" s="85"/>
      <c r="P643" s="214">
        <f>O643*H643</f>
        <v>0</v>
      </c>
      <c r="Q643" s="214">
        <v>0.00017000000000000001</v>
      </c>
      <c r="R643" s="214">
        <f>Q643*H643</f>
        <v>0.0025500000000000002</v>
      </c>
      <c r="S643" s="214">
        <v>0</v>
      </c>
      <c r="T643" s="215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6" t="s">
        <v>243</v>
      </c>
      <c r="AT643" s="216" t="s">
        <v>132</v>
      </c>
      <c r="AU643" s="216" t="s">
        <v>138</v>
      </c>
      <c r="AY643" s="18" t="s">
        <v>129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8" t="s">
        <v>138</v>
      </c>
      <c r="BK643" s="217">
        <f>ROUND(I643*H643,2)</f>
        <v>0</v>
      </c>
      <c r="BL643" s="18" t="s">
        <v>243</v>
      </c>
      <c r="BM643" s="216" t="s">
        <v>704</v>
      </c>
    </row>
    <row r="644" s="2" customFormat="1">
      <c r="A644" s="39"/>
      <c r="B644" s="40"/>
      <c r="C644" s="41"/>
      <c r="D644" s="218" t="s">
        <v>140</v>
      </c>
      <c r="E644" s="41"/>
      <c r="F644" s="219" t="s">
        <v>705</v>
      </c>
      <c r="G644" s="41"/>
      <c r="H644" s="41"/>
      <c r="I644" s="220"/>
      <c r="J644" s="41"/>
      <c r="K644" s="41"/>
      <c r="L644" s="45"/>
      <c r="M644" s="221"/>
      <c r="N644" s="222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140</v>
      </c>
      <c r="AU644" s="18" t="s">
        <v>138</v>
      </c>
    </row>
    <row r="645" s="13" customFormat="1">
      <c r="A645" s="13"/>
      <c r="B645" s="223"/>
      <c r="C645" s="224"/>
      <c r="D645" s="225" t="s">
        <v>142</v>
      </c>
      <c r="E645" s="226" t="s">
        <v>19</v>
      </c>
      <c r="F645" s="227" t="s">
        <v>143</v>
      </c>
      <c r="G645" s="224"/>
      <c r="H645" s="226" t="s">
        <v>19</v>
      </c>
      <c r="I645" s="228"/>
      <c r="J645" s="224"/>
      <c r="K645" s="224"/>
      <c r="L645" s="229"/>
      <c r="M645" s="230"/>
      <c r="N645" s="231"/>
      <c r="O645" s="231"/>
      <c r="P645" s="231"/>
      <c r="Q645" s="231"/>
      <c r="R645" s="231"/>
      <c r="S645" s="231"/>
      <c r="T645" s="23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3" t="s">
        <v>142</v>
      </c>
      <c r="AU645" s="233" t="s">
        <v>138</v>
      </c>
      <c r="AV645" s="13" t="s">
        <v>79</v>
      </c>
      <c r="AW645" s="13" t="s">
        <v>33</v>
      </c>
      <c r="AX645" s="13" t="s">
        <v>71</v>
      </c>
      <c r="AY645" s="233" t="s">
        <v>129</v>
      </c>
    </row>
    <row r="646" s="14" customFormat="1">
      <c r="A646" s="14"/>
      <c r="B646" s="234"/>
      <c r="C646" s="235"/>
      <c r="D646" s="225" t="s">
        <v>142</v>
      </c>
      <c r="E646" s="236" t="s">
        <v>19</v>
      </c>
      <c r="F646" s="237" t="s">
        <v>699</v>
      </c>
      <c r="G646" s="235"/>
      <c r="H646" s="238">
        <v>9</v>
      </c>
      <c r="I646" s="239"/>
      <c r="J646" s="235"/>
      <c r="K646" s="235"/>
      <c r="L646" s="240"/>
      <c r="M646" s="241"/>
      <c r="N646" s="242"/>
      <c r="O646" s="242"/>
      <c r="P646" s="242"/>
      <c r="Q646" s="242"/>
      <c r="R646" s="242"/>
      <c r="S646" s="242"/>
      <c r="T646" s="24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4" t="s">
        <v>142</v>
      </c>
      <c r="AU646" s="244" t="s">
        <v>138</v>
      </c>
      <c r="AV646" s="14" t="s">
        <v>138</v>
      </c>
      <c r="AW646" s="14" t="s">
        <v>33</v>
      </c>
      <c r="AX646" s="14" t="s">
        <v>71</v>
      </c>
      <c r="AY646" s="244" t="s">
        <v>129</v>
      </c>
    </row>
    <row r="647" s="13" customFormat="1">
      <c r="A647" s="13"/>
      <c r="B647" s="223"/>
      <c r="C647" s="224"/>
      <c r="D647" s="225" t="s">
        <v>142</v>
      </c>
      <c r="E647" s="226" t="s">
        <v>19</v>
      </c>
      <c r="F647" s="227" t="s">
        <v>158</v>
      </c>
      <c r="G647" s="224"/>
      <c r="H647" s="226" t="s">
        <v>19</v>
      </c>
      <c r="I647" s="228"/>
      <c r="J647" s="224"/>
      <c r="K647" s="224"/>
      <c r="L647" s="229"/>
      <c r="M647" s="230"/>
      <c r="N647" s="231"/>
      <c r="O647" s="231"/>
      <c r="P647" s="231"/>
      <c r="Q647" s="231"/>
      <c r="R647" s="231"/>
      <c r="S647" s="231"/>
      <c r="T647" s="23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3" t="s">
        <v>142</v>
      </c>
      <c r="AU647" s="233" t="s">
        <v>138</v>
      </c>
      <c r="AV647" s="13" t="s">
        <v>79</v>
      </c>
      <c r="AW647" s="13" t="s">
        <v>33</v>
      </c>
      <c r="AX647" s="13" t="s">
        <v>71</v>
      </c>
      <c r="AY647" s="233" t="s">
        <v>129</v>
      </c>
    </row>
    <row r="648" s="14" customFormat="1">
      <c r="A648" s="14"/>
      <c r="B648" s="234"/>
      <c r="C648" s="235"/>
      <c r="D648" s="225" t="s">
        <v>142</v>
      </c>
      <c r="E648" s="236" t="s">
        <v>19</v>
      </c>
      <c r="F648" s="237" t="s">
        <v>700</v>
      </c>
      <c r="G648" s="235"/>
      <c r="H648" s="238">
        <v>6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4" t="s">
        <v>142</v>
      </c>
      <c r="AU648" s="244" t="s">
        <v>138</v>
      </c>
      <c r="AV648" s="14" t="s">
        <v>138</v>
      </c>
      <c r="AW648" s="14" t="s">
        <v>33</v>
      </c>
      <c r="AX648" s="14" t="s">
        <v>71</v>
      </c>
      <c r="AY648" s="244" t="s">
        <v>129</v>
      </c>
    </row>
    <row r="649" s="15" customFormat="1">
      <c r="A649" s="15"/>
      <c r="B649" s="245"/>
      <c r="C649" s="246"/>
      <c r="D649" s="225" t="s">
        <v>142</v>
      </c>
      <c r="E649" s="247" t="s">
        <v>19</v>
      </c>
      <c r="F649" s="248" t="s">
        <v>149</v>
      </c>
      <c r="G649" s="246"/>
      <c r="H649" s="249">
        <v>15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5" t="s">
        <v>142</v>
      </c>
      <c r="AU649" s="255" t="s">
        <v>138</v>
      </c>
      <c r="AV649" s="15" t="s">
        <v>137</v>
      </c>
      <c r="AW649" s="15" t="s">
        <v>33</v>
      </c>
      <c r="AX649" s="15" t="s">
        <v>79</v>
      </c>
      <c r="AY649" s="255" t="s">
        <v>129</v>
      </c>
    </row>
    <row r="650" s="12" customFormat="1" ht="22.8" customHeight="1">
      <c r="A650" s="12"/>
      <c r="B650" s="189"/>
      <c r="C650" s="190"/>
      <c r="D650" s="191" t="s">
        <v>70</v>
      </c>
      <c r="E650" s="203" t="s">
        <v>706</v>
      </c>
      <c r="F650" s="203" t="s">
        <v>707</v>
      </c>
      <c r="G650" s="190"/>
      <c r="H650" s="190"/>
      <c r="I650" s="193"/>
      <c r="J650" s="204">
        <f>BK650</f>
        <v>0</v>
      </c>
      <c r="K650" s="190"/>
      <c r="L650" s="195"/>
      <c r="M650" s="196"/>
      <c r="N650" s="197"/>
      <c r="O650" s="197"/>
      <c r="P650" s="198">
        <f>SUM(P651:P709)</f>
        <v>0</v>
      </c>
      <c r="Q650" s="197"/>
      <c r="R650" s="198">
        <f>SUM(R651:R709)</f>
        <v>1.3431649999999999</v>
      </c>
      <c r="S650" s="197"/>
      <c r="T650" s="199">
        <f>SUM(T651:T709)</f>
        <v>0.27636934000000002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0" t="s">
        <v>138</v>
      </c>
      <c r="AT650" s="201" t="s">
        <v>70</v>
      </c>
      <c r="AU650" s="201" t="s">
        <v>79</v>
      </c>
      <c r="AY650" s="200" t="s">
        <v>129</v>
      </c>
      <c r="BK650" s="202">
        <f>SUM(BK651:BK709)</f>
        <v>0</v>
      </c>
    </row>
    <row r="651" s="2" customFormat="1" ht="16.5" customHeight="1">
      <c r="A651" s="39"/>
      <c r="B651" s="40"/>
      <c r="C651" s="205" t="s">
        <v>708</v>
      </c>
      <c r="D651" s="205" t="s">
        <v>132</v>
      </c>
      <c r="E651" s="206" t="s">
        <v>709</v>
      </c>
      <c r="F651" s="207" t="s">
        <v>710</v>
      </c>
      <c r="G651" s="208" t="s">
        <v>135</v>
      </c>
      <c r="H651" s="209">
        <v>891.51400000000001</v>
      </c>
      <c r="I651" s="210"/>
      <c r="J651" s="211">
        <f>ROUND(I651*H651,2)</f>
        <v>0</v>
      </c>
      <c r="K651" s="207" t="s">
        <v>136</v>
      </c>
      <c r="L651" s="45"/>
      <c r="M651" s="212" t="s">
        <v>19</v>
      </c>
      <c r="N651" s="213" t="s">
        <v>43</v>
      </c>
      <c r="O651" s="85"/>
      <c r="P651" s="214">
        <f>O651*H651</f>
        <v>0</v>
      </c>
      <c r="Q651" s="214">
        <v>0</v>
      </c>
      <c r="R651" s="214">
        <f>Q651*H651</f>
        <v>0</v>
      </c>
      <c r="S651" s="214">
        <v>0</v>
      </c>
      <c r="T651" s="215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6" t="s">
        <v>243</v>
      </c>
      <c r="AT651" s="216" t="s">
        <v>132</v>
      </c>
      <c r="AU651" s="216" t="s">
        <v>138</v>
      </c>
      <c r="AY651" s="18" t="s">
        <v>129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138</v>
      </c>
      <c r="BK651" s="217">
        <f>ROUND(I651*H651,2)</f>
        <v>0</v>
      </c>
      <c r="BL651" s="18" t="s">
        <v>243</v>
      </c>
      <c r="BM651" s="216" t="s">
        <v>711</v>
      </c>
    </row>
    <row r="652" s="2" customFormat="1">
      <c r="A652" s="39"/>
      <c r="B652" s="40"/>
      <c r="C652" s="41"/>
      <c r="D652" s="218" t="s">
        <v>140</v>
      </c>
      <c r="E652" s="41"/>
      <c r="F652" s="219" t="s">
        <v>712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140</v>
      </c>
      <c r="AU652" s="18" t="s">
        <v>138</v>
      </c>
    </row>
    <row r="653" s="13" customFormat="1">
      <c r="A653" s="13"/>
      <c r="B653" s="223"/>
      <c r="C653" s="224"/>
      <c r="D653" s="225" t="s">
        <v>142</v>
      </c>
      <c r="E653" s="226" t="s">
        <v>19</v>
      </c>
      <c r="F653" s="227" t="s">
        <v>143</v>
      </c>
      <c r="G653" s="224"/>
      <c r="H653" s="226" t="s">
        <v>19</v>
      </c>
      <c r="I653" s="228"/>
      <c r="J653" s="224"/>
      <c r="K653" s="224"/>
      <c r="L653" s="229"/>
      <c r="M653" s="230"/>
      <c r="N653" s="231"/>
      <c r="O653" s="231"/>
      <c r="P653" s="231"/>
      <c r="Q653" s="231"/>
      <c r="R653" s="231"/>
      <c r="S653" s="231"/>
      <c r="T653" s="23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3" t="s">
        <v>142</v>
      </c>
      <c r="AU653" s="233" t="s">
        <v>138</v>
      </c>
      <c r="AV653" s="13" t="s">
        <v>79</v>
      </c>
      <c r="AW653" s="13" t="s">
        <v>33</v>
      </c>
      <c r="AX653" s="13" t="s">
        <v>71</v>
      </c>
      <c r="AY653" s="233" t="s">
        <v>129</v>
      </c>
    </row>
    <row r="654" s="14" customFormat="1">
      <c r="A654" s="14"/>
      <c r="B654" s="234"/>
      <c r="C654" s="235"/>
      <c r="D654" s="225" t="s">
        <v>142</v>
      </c>
      <c r="E654" s="236" t="s">
        <v>19</v>
      </c>
      <c r="F654" s="237" t="s">
        <v>713</v>
      </c>
      <c r="G654" s="235"/>
      <c r="H654" s="238">
        <v>157.24799999999999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4" t="s">
        <v>142</v>
      </c>
      <c r="AU654" s="244" t="s">
        <v>138</v>
      </c>
      <c r="AV654" s="14" t="s">
        <v>138</v>
      </c>
      <c r="AW654" s="14" t="s">
        <v>33</v>
      </c>
      <c r="AX654" s="14" t="s">
        <v>71</v>
      </c>
      <c r="AY654" s="244" t="s">
        <v>129</v>
      </c>
    </row>
    <row r="655" s="14" customFormat="1">
      <c r="A655" s="14"/>
      <c r="B655" s="234"/>
      <c r="C655" s="235"/>
      <c r="D655" s="225" t="s">
        <v>142</v>
      </c>
      <c r="E655" s="236" t="s">
        <v>19</v>
      </c>
      <c r="F655" s="237" t="s">
        <v>255</v>
      </c>
      <c r="G655" s="235"/>
      <c r="H655" s="238">
        <v>25.379000000000001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4" t="s">
        <v>142</v>
      </c>
      <c r="AU655" s="244" t="s">
        <v>138</v>
      </c>
      <c r="AV655" s="14" t="s">
        <v>138</v>
      </c>
      <c r="AW655" s="14" t="s">
        <v>33</v>
      </c>
      <c r="AX655" s="14" t="s">
        <v>71</v>
      </c>
      <c r="AY655" s="244" t="s">
        <v>129</v>
      </c>
    </row>
    <row r="656" s="14" customFormat="1">
      <c r="A656" s="14"/>
      <c r="B656" s="234"/>
      <c r="C656" s="235"/>
      <c r="D656" s="225" t="s">
        <v>142</v>
      </c>
      <c r="E656" s="236" t="s">
        <v>19</v>
      </c>
      <c r="F656" s="237" t="s">
        <v>714</v>
      </c>
      <c r="G656" s="235"/>
      <c r="H656" s="238">
        <v>276.12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4" t="s">
        <v>142</v>
      </c>
      <c r="AU656" s="244" t="s">
        <v>138</v>
      </c>
      <c r="AV656" s="14" t="s">
        <v>138</v>
      </c>
      <c r="AW656" s="14" t="s">
        <v>33</v>
      </c>
      <c r="AX656" s="14" t="s">
        <v>71</v>
      </c>
      <c r="AY656" s="244" t="s">
        <v>129</v>
      </c>
    </row>
    <row r="657" s="14" customFormat="1">
      <c r="A657" s="14"/>
      <c r="B657" s="234"/>
      <c r="C657" s="235"/>
      <c r="D657" s="225" t="s">
        <v>142</v>
      </c>
      <c r="E657" s="236" t="s">
        <v>19</v>
      </c>
      <c r="F657" s="237" t="s">
        <v>715</v>
      </c>
      <c r="G657" s="235"/>
      <c r="H657" s="238">
        <v>76.162000000000006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4" t="s">
        <v>142</v>
      </c>
      <c r="AU657" s="244" t="s">
        <v>138</v>
      </c>
      <c r="AV657" s="14" t="s">
        <v>138</v>
      </c>
      <c r="AW657" s="14" t="s">
        <v>33</v>
      </c>
      <c r="AX657" s="14" t="s">
        <v>71</v>
      </c>
      <c r="AY657" s="244" t="s">
        <v>129</v>
      </c>
    </row>
    <row r="658" s="13" customFormat="1">
      <c r="A658" s="13"/>
      <c r="B658" s="223"/>
      <c r="C658" s="224"/>
      <c r="D658" s="225" t="s">
        <v>142</v>
      </c>
      <c r="E658" s="226" t="s">
        <v>19</v>
      </c>
      <c r="F658" s="227" t="s">
        <v>716</v>
      </c>
      <c r="G658" s="224"/>
      <c r="H658" s="226" t="s">
        <v>19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3" t="s">
        <v>142</v>
      </c>
      <c r="AU658" s="233" t="s">
        <v>138</v>
      </c>
      <c r="AV658" s="13" t="s">
        <v>79</v>
      </c>
      <c r="AW658" s="13" t="s">
        <v>33</v>
      </c>
      <c r="AX658" s="13" t="s">
        <v>71</v>
      </c>
      <c r="AY658" s="233" t="s">
        <v>129</v>
      </c>
    </row>
    <row r="659" s="14" customFormat="1">
      <c r="A659" s="14"/>
      <c r="B659" s="234"/>
      <c r="C659" s="235"/>
      <c r="D659" s="225" t="s">
        <v>142</v>
      </c>
      <c r="E659" s="236" t="s">
        <v>19</v>
      </c>
      <c r="F659" s="237" t="s">
        <v>717</v>
      </c>
      <c r="G659" s="235"/>
      <c r="H659" s="238">
        <v>104.83199999999999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4" t="s">
        <v>142</v>
      </c>
      <c r="AU659" s="244" t="s">
        <v>138</v>
      </c>
      <c r="AV659" s="14" t="s">
        <v>138</v>
      </c>
      <c r="AW659" s="14" t="s">
        <v>33</v>
      </c>
      <c r="AX659" s="14" t="s">
        <v>71</v>
      </c>
      <c r="AY659" s="244" t="s">
        <v>129</v>
      </c>
    </row>
    <row r="660" s="14" customFormat="1">
      <c r="A660" s="14"/>
      <c r="B660" s="234"/>
      <c r="C660" s="235"/>
      <c r="D660" s="225" t="s">
        <v>142</v>
      </c>
      <c r="E660" s="236" t="s">
        <v>19</v>
      </c>
      <c r="F660" s="237" t="s">
        <v>224</v>
      </c>
      <c r="G660" s="235"/>
      <c r="H660" s="238">
        <v>16.919</v>
      </c>
      <c r="I660" s="239"/>
      <c r="J660" s="235"/>
      <c r="K660" s="235"/>
      <c r="L660" s="240"/>
      <c r="M660" s="241"/>
      <c r="N660" s="242"/>
      <c r="O660" s="242"/>
      <c r="P660" s="242"/>
      <c r="Q660" s="242"/>
      <c r="R660" s="242"/>
      <c r="S660" s="242"/>
      <c r="T660" s="24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4" t="s">
        <v>142</v>
      </c>
      <c r="AU660" s="244" t="s">
        <v>138</v>
      </c>
      <c r="AV660" s="14" t="s">
        <v>138</v>
      </c>
      <c r="AW660" s="14" t="s">
        <v>33</v>
      </c>
      <c r="AX660" s="14" t="s">
        <v>71</v>
      </c>
      <c r="AY660" s="244" t="s">
        <v>129</v>
      </c>
    </row>
    <row r="661" s="14" customFormat="1">
      <c r="A661" s="14"/>
      <c r="B661" s="234"/>
      <c r="C661" s="235"/>
      <c r="D661" s="225" t="s">
        <v>142</v>
      </c>
      <c r="E661" s="236" t="s">
        <v>19</v>
      </c>
      <c r="F661" s="237" t="s">
        <v>718</v>
      </c>
      <c r="G661" s="235"/>
      <c r="H661" s="238">
        <v>184.08000000000001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4" t="s">
        <v>142</v>
      </c>
      <c r="AU661" s="244" t="s">
        <v>138</v>
      </c>
      <c r="AV661" s="14" t="s">
        <v>138</v>
      </c>
      <c r="AW661" s="14" t="s">
        <v>33</v>
      </c>
      <c r="AX661" s="14" t="s">
        <v>71</v>
      </c>
      <c r="AY661" s="244" t="s">
        <v>129</v>
      </c>
    </row>
    <row r="662" s="14" customFormat="1">
      <c r="A662" s="14"/>
      <c r="B662" s="234"/>
      <c r="C662" s="235"/>
      <c r="D662" s="225" t="s">
        <v>142</v>
      </c>
      <c r="E662" s="236" t="s">
        <v>19</v>
      </c>
      <c r="F662" s="237" t="s">
        <v>225</v>
      </c>
      <c r="G662" s="235"/>
      <c r="H662" s="238">
        <v>50.774000000000001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4" t="s">
        <v>142</v>
      </c>
      <c r="AU662" s="244" t="s">
        <v>138</v>
      </c>
      <c r="AV662" s="14" t="s">
        <v>138</v>
      </c>
      <c r="AW662" s="14" t="s">
        <v>33</v>
      </c>
      <c r="AX662" s="14" t="s">
        <v>71</v>
      </c>
      <c r="AY662" s="244" t="s">
        <v>129</v>
      </c>
    </row>
    <row r="663" s="15" customFormat="1">
      <c r="A663" s="15"/>
      <c r="B663" s="245"/>
      <c r="C663" s="246"/>
      <c r="D663" s="225" t="s">
        <v>142</v>
      </c>
      <c r="E663" s="247" t="s">
        <v>19</v>
      </c>
      <c r="F663" s="248" t="s">
        <v>149</v>
      </c>
      <c r="G663" s="246"/>
      <c r="H663" s="249">
        <v>891.51400000000001</v>
      </c>
      <c r="I663" s="250"/>
      <c r="J663" s="246"/>
      <c r="K663" s="246"/>
      <c r="L663" s="251"/>
      <c r="M663" s="252"/>
      <c r="N663" s="253"/>
      <c r="O663" s="253"/>
      <c r="P663" s="253"/>
      <c r="Q663" s="253"/>
      <c r="R663" s="253"/>
      <c r="S663" s="253"/>
      <c r="T663" s="25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5" t="s">
        <v>142</v>
      </c>
      <c r="AU663" s="255" t="s">
        <v>138</v>
      </c>
      <c r="AV663" s="15" t="s">
        <v>137</v>
      </c>
      <c r="AW663" s="15" t="s">
        <v>33</v>
      </c>
      <c r="AX663" s="15" t="s">
        <v>79</v>
      </c>
      <c r="AY663" s="255" t="s">
        <v>129</v>
      </c>
    </row>
    <row r="664" s="2" customFormat="1" ht="16.5" customHeight="1">
      <c r="A664" s="39"/>
      <c r="B664" s="40"/>
      <c r="C664" s="205" t="s">
        <v>719</v>
      </c>
      <c r="D664" s="205" t="s">
        <v>132</v>
      </c>
      <c r="E664" s="206" t="s">
        <v>720</v>
      </c>
      <c r="F664" s="207" t="s">
        <v>721</v>
      </c>
      <c r="G664" s="208" t="s">
        <v>135</v>
      </c>
      <c r="H664" s="209">
        <v>891.51400000000001</v>
      </c>
      <c r="I664" s="210"/>
      <c r="J664" s="211">
        <f>ROUND(I664*H664,2)</f>
        <v>0</v>
      </c>
      <c r="K664" s="207" t="s">
        <v>241</v>
      </c>
      <c r="L664" s="45"/>
      <c r="M664" s="212" t="s">
        <v>19</v>
      </c>
      <c r="N664" s="213" t="s">
        <v>43</v>
      </c>
      <c r="O664" s="85"/>
      <c r="P664" s="214">
        <f>O664*H664</f>
        <v>0</v>
      </c>
      <c r="Q664" s="214">
        <v>0.001</v>
      </c>
      <c r="R664" s="214">
        <f>Q664*H664</f>
        <v>0.89151400000000003</v>
      </c>
      <c r="S664" s="214">
        <v>0.00031</v>
      </c>
      <c r="T664" s="215">
        <f>S664*H664</f>
        <v>0.27636934000000002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243</v>
      </c>
      <c r="AT664" s="216" t="s">
        <v>132</v>
      </c>
      <c r="AU664" s="216" t="s">
        <v>138</v>
      </c>
      <c r="AY664" s="18" t="s">
        <v>129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138</v>
      </c>
      <c r="BK664" s="217">
        <f>ROUND(I664*H664,2)</f>
        <v>0</v>
      </c>
      <c r="BL664" s="18" t="s">
        <v>243</v>
      </c>
      <c r="BM664" s="216" t="s">
        <v>722</v>
      </c>
    </row>
    <row r="665" s="13" customFormat="1">
      <c r="A665" s="13"/>
      <c r="B665" s="223"/>
      <c r="C665" s="224"/>
      <c r="D665" s="225" t="s">
        <v>142</v>
      </c>
      <c r="E665" s="226" t="s">
        <v>19</v>
      </c>
      <c r="F665" s="227" t="s">
        <v>143</v>
      </c>
      <c r="G665" s="224"/>
      <c r="H665" s="226" t="s">
        <v>19</v>
      </c>
      <c r="I665" s="228"/>
      <c r="J665" s="224"/>
      <c r="K665" s="224"/>
      <c r="L665" s="229"/>
      <c r="M665" s="230"/>
      <c r="N665" s="231"/>
      <c r="O665" s="231"/>
      <c r="P665" s="231"/>
      <c r="Q665" s="231"/>
      <c r="R665" s="231"/>
      <c r="S665" s="231"/>
      <c r="T665" s="23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3" t="s">
        <v>142</v>
      </c>
      <c r="AU665" s="233" t="s">
        <v>138</v>
      </c>
      <c r="AV665" s="13" t="s">
        <v>79</v>
      </c>
      <c r="AW665" s="13" t="s">
        <v>33</v>
      </c>
      <c r="AX665" s="13" t="s">
        <v>71</v>
      </c>
      <c r="AY665" s="233" t="s">
        <v>129</v>
      </c>
    </row>
    <row r="666" s="14" customFormat="1">
      <c r="A666" s="14"/>
      <c r="B666" s="234"/>
      <c r="C666" s="235"/>
      <c r="D666" s="225" t="s">
        <v>142</v>
      </c>
      <c r="E666" s="236" t="s">
        <v>19</v>
      </c>
      <c r="F666" s="237" t="s">
        <v>713</v>
      </c>
      <c r="G666" s="235"/>
      <c r="H666" s="238">
        <v>157.24799999999999</v>
      </c>
      <c r="I666" s="239"/>
      <c r="J666" s="235"/>
      <c r="K666" s="235"/>
      <c r="L666" s="240"/>
      <c r="M666" s="241"/>
      <c r="N666" s="242"/>
      <c r="O666" s="242"/>
      <c r="P666" s="242"/>
      <c r="Q666" s="242"/>
      <c r="R666" s="242"/>
      <c r="S666" s="242"/>
      <c r="T666" s="24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4" t="s">
        <v>142</v>
      </c>
      <c r="AU666" s="244" t="s">
        <v>138</v>
      </c>
      <c r="AV666" s="14" t="s">
        <v>138</v>
      </c>
      <c r="AW666" s="14" t="s">
        <v>33</v>
      </c>
      <c r="AX666" s="14" t="s">
        <v>71</v>
      </c>
      <c r="AY666" s="244" t="s">
        <v>129</v>
      </c>
    </row>
    <row r="667" s="14" customFormat="1">
      <c r="A667" s="14"/>
      <c r="B667" s="234"/>
      <c r="C667" s="235"/>
      <c r="D667" s="225" t="s">
        <v>142</v>
      </c>
      <c r="E667" s="236" t="s">
        <v>19</v>
      </c>
      <c r="F667" s="237" t="s">
        <v>255</v>
      </c>
      <c r="G667" s="235"/>
      <c r="H667" s="238">
        <v>25.379000000000001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4" t="s">
        <v>142</v>
      </c>
      <c r="AU667" s="244" t="s">
        <v>138</v>
      </c>
      <c r="AV667" s="14" t="s">
        <v>138</v>
      </c>
      <c r="AW667" s="14" t="s">
        <v>33</v>
      </c>
      <c r="AX667" s="14" t="s">
        <v>71</v>
      </c>
      <c r="AY667" s="244" t="s">
        <v>129</v>
      </c>
    </row>
    <row r="668" s="14" customFormat="1">
      <c r="A668" s="14"/>
      <c r="B668" s="234"/>
      <c r="C668" s="235"/>
      <c r="D668" s="225" t="s">
        <v>142</v>
      </c>
      <c r="E668" s="236" t="s">
        <v>19</v>
      </c>
      <c r="F668" s="237" t="s">
        <v>714</v>
      </c>
      <c r="G668" s="235"/>
      <c r="H668" s="238">
        <v>276.12</v>
      </c>
      <c r="I668" s="239"/>
      <c r="J668" s="235"/>
      <c r="K668" s="235"/>
      <c r="L668" s="240"/>
      <c r="M668" s="241"/>
      <c r="N668" s="242"/>
      <c r="O668" s="242"/>
      <c r="P668" s="242"/>
      <c r="Q668" s="242"/>
      <c r="R668" s="242"/>
      <c r="S668" s="242"/>
      <c r="T668" s="24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4" t="s">
        <v>142</v>
      </c>
      <c r="AU668" s="244" t="s">
        <v>138</v>
      </c>
      <c r="AV668" s="14" t="s">
        <v>138</v>
      </c>
      <c r="AW668" s="14" t="s">
        <v>33</v>
      </c>
      <c r="AX668" s="14" t="s">
        <v>71</v>
      </c>
      <c r="AY668" s="244" t="s">
        <v>129</v>
      </c>
    </row>
    <row r="669" s="14" customFormat="1">
      <c r="A669" s="14"/>
      <c r="B669" s="234"/>
      <c r="C669" s="235"/>
      <c r="D669" s="225" t="s">
        <v>142</v>
      </c>
      <c r="E669" s="236" t="s">
        <v>19</v>
      </c>
      <c r="F669" s="237" t="s">
        <v>715</v>
      </c>
      <c r="G669" s="235"/>
      <c r="H669" s="238">
        <v>76.162000000000006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4" t="s">
        <v>142</v>
      </c>
      <c r="AU669" s="244" t="s">
        <v>138</v>
      </c>
      <c r="AV669" s="14" t="s">
        <v>138</v>
      </c>
      <c r="AW669" s="14" t="s">
        <v>33</v>
      </c>
      <c r="AX669" s="14" t="s">
        <v>71</v>
      </c>
      <c r="AY669" s="244" t="s">
        <v>129</v>
      </c>
    </row>
    <row r="670" s="13" customFormat="1">
      <c r="A670" s="13"/>
      <c r="B670" s="223"/>
      <c r="C670" s="224"/>
      <c r="D670" s="225" t="s">
        <v>142</v>
      </c>
      <c r="E670" s="226" t="s">
        <v>19</v>
      </c>
      <c r="F670" s="227" t="s">
        <v>716</v>
      </c>
      <c r="G670" s="224"/>
      <c r="H670" s="226" t="s">
        <v>19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3" t="s">
        <v>142</v>
      </c>
      <c r="AU670" s="233" t="s">
        <v>138</v>
      </c>
      <c r="AV670" s="13" t="s">
        <v>79</v>
      </c>
      <c r="AW670" s="13" t="s">
        <v>33</v>
      </c>
      <c r="AX670" s="13" t="s">
        <v>71</v>
      </c>
      <c r="AY670" s="233" t="s">
        <v>129</v>
      </c>
    </row>
    <row r="671" s="14" customFormat="1">
      <c r="A671" s="14"/>
      <c r="B671" s="234"/>
      <c r="C671" s="235"/>
      <c r="D671" s="225" t="s">
        <v>142</v>
      </c>
      <c r="E671" s="236" t="s">
        <v>19</v>
      </c>
      <c r="F671" s="237" t="s">
        <v>717</v>
      </c>
      <c r="G671" s="235"/>
      <c r="H671" s="238">
        <v>104.83199999999999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4" t="s">
        <v>142</v>
      </c>
      <c r="AU671" s="244" t="s">
        <v>138</v>
      </c>
      <c r="AV671" s="14" t="s">
        <v>138</v>
      </c>
      <c r="AW671" s="14" t="s">
        <v>33</v>
      </c>
      <c r="AX671" s="14" t="s">
        <v>71</v>
      </c>
      <c r="AY671" s="244" t="s">
        <v>129</v>
      </c>
    </row>
    <row r="672" s="14" customFormat="1">
      <c r="A672" s="14"/>
      <c r="B672" s="234"/>
      <c r="C672" s="235"/>
      <c r="D672" s="225" t="s">
        <v>142</v>
      </c>
      <c r="E672" s="236" t="s">
        <v>19</v>
      </c>
      <c r="F672" s="237" t="s">
        <v>224</v>
      </c>
      <c r="G672" s="235"/>
      <c r="H672" s="238">
        <v>16.919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4" t="s">
        <v>142</v>
      </c>
      <c r="AU672" s="244" t="s">
        <v>138</v>
      </c>
      <c r="AV672" s="14" t="s">
        <v>138</v>
      </c>
      <c r="AW672" s="14" t="s">
        <v>33</v>
      </c>
      <c r="AX672" s="14" t="s">
        <v>71</v>
      </c>
      <c r="AY672" s="244" t="s">
        <v>129</v>
      </c>
    </row>
    <row r="673" s="14" customFormat="1">
      <c r="A673" s="14"/>
      <c r="B673" s="234"/>
      <c r="C673" s="235"/>
      <c r="D673" s="225" t="s">
        <v>142</v>
      </c>
      <c r="E673" s="236" t="s">
        <v>19</v>
      </c>
      <c r="F673" s="237" t="s">
        <v>718</v>
      </c>
      <c r="G673" s="235"/>
      <c r="H673" s="238">
        <v>184.08000000000001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4" t="s">
        <v>142</v>
      </c>
      <c r="AU673" s="244" t="s">
        <v>138</v>
      </c>
      <c r="AV673" s="14" t="s">
        <v>138</v>
      </c>
      <c r="AW673" s="14" t="s">
        <v>33</v>
      </c>
      <c r="AX673" s="14" t="s">
        <v>71</v>
      </c>
      <c r="AY673" s="244" t="s">
        <v>129</v>
      </c>
    </row>
    <row r="674" s="14" customFormat="1">
      <c r="A674" s="14"/>
      <c r="B674" s="234"/>
      <c r="C674" s="235"/>
      <c r="D674" s="225" t="s">
        <v>142</v>
      </c>
      <c r="E674" s="236" t="s">
        <v>19</v>
      </c>
      <c r="F674" s="237" t="s">
        <v>225</v>
      </c>
      <c r="G674" s="235"/>
      <c r="H674" s="238">
        <v>50.774000000000001</v>
      </c>
      <c r="I674" s="239"/>
      <c r="J674" s="235"/>
      <c r="K674" s="235"/>
      <c r="L674" s="240"/>
      <c r="M674" s="241"/>
      <c r="N674" s="242"/>
      <c r="O674" s="242"/>
      <c r="P674" s="242"/>
      <c r="Q674" s="242"/>
      <c r="R674" s="242"/>
      <c r="S674" s="242"/>
      <c r="T674" s="24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4" t="s">
        <v>142</v>
      </c>
      <c r="AU674" s="244" t="s">
        <v>138</v>
      </c>
      <c r="AV674" s="14" t="s">
        <v>138</v>
      </c>
      <c r="AW674" s="14" t="s">
        <v>33</v>
      </c>
      <c r="AX674" s="14" t="s">
        <v>71</v>
      </c>
      <c r="AY674" s="244" t="s">
        <v>129</v>
      </c>
    </row>
    <row r="675" s="15" customFormat="1">
      <c r="A675" s="15"/>
      <c r="B675" s="245"/>
      <c r="C675" s="246"/>
      <c r="D675" s="225" t="s">
        <v>142</v>
      </c>
      <c r="E675" s="247" t="s">
        <v>19</v>
      </c>
      <c r="F675" s="248" t="s">
        <v>149</v>
      </c>
      <c r="G675" s="246"/>
      <c r="H675" s="249">
        <v>891.51400000000001</v>
      </c>
      <c r="I675" s="250"/>
      <c r="J675" s="246"/>
      <c r="K675" s="246"/>
      <c r="L675" s="251"/>
      <c r="M675" s="252"/>
      <c r="N675" s="253"/>
      <c r="O675" s="253"/>
      <c r="P675" s="253"/>
      <c r="Q675" s="253"/>
      <c r="R675" s="253"/>
      <c r="S675" s="253"/>
      <c r="T675" s="254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5" t="s">
        <v>142</v>
      </c>
      <c r="AU675" s="255" t="s">
        <v>138</v>
      </c>
      <c r="AV675" s="15" t="s">
        <v>137</v>
      </c>
      <c r="AW675" s="15" t="s">
        <v>33</v>
      </c>
      <c r="AX675" s="15" t="s">
        <v>79</v>
      </c>
      <c r="AY675" s="255" t="s">
        <v>129</v>
      </c>
    </row>
    <row r="676" s="2" customFormat="1" ht="16.5" customHeight="1">
      <c r="A676" s="39"/>
      <c r="B676" s="40"/>
      <c r="C676" s="205" t="s">
        <v>723</v>
      </c>
      <c r="D676" s="205" t="s">
        <v>132</v>
      </c>
      <c r="E676" s="206" t="s">
        <v>724</v>
      </c>
      <c r="F676" s="207" t="s">
        <v>725</v>
      </c>
      <c r="G676" s="208" t="s">
        <v>135</v>
      </c>
      <c r="H676" s="209">
        <v>981.85000000000002</v>
      </c>
      <c r="I676" s="210"/>
      <c r="J676" s="211">
        <f>ROUND(I676*H676,2)</f>
        <v>0</v>
      </c>
      <c r="K676" s="207" t="s">
        <v>136</v>
      </c>
      <c r="L676" s="45"/>
      <c r="M676" s="212" t="s">
        <v>19</v>
      </c>
      <c r="N676" s="213" t="s">
        <v>43</v>
      </c>
      <c r="O676" s="85"/>
      <c r="P676" s="214">
        <f>O676*H676</f>
        <v>0</v>
      </c>
      <c r="Q676" s="214">
        <v>0.00020000000000000001</v>
      </c>
      <c r="R676" s="214">
        <f>Q676*H676</f>
        <v>0.19637000000000002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243</v>
      </c>
      <c r="AT676" s="216" t="s">
        <v>132</v>
      </c>
      <c r="AU676" s="216" t="s">
        <v>138</v>
      </c>
      <c r="AY676" s="18" t="s">
        <v>129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138</v>
      </c>
      <c r="BK676" s="217">
        <f>ROUND(I676*H676,2)</f>
        <v>0</v>
      </c>
      <c r="BL676" s="18" t="s">
        <v>243</v>
      </c>
      <c r="BM676" s="216" t="s">
        <v>726</v>
      </c>
    </row>
    <row r="677" s="2" customFormat="1">
      <c r="A677" s="39"/>
      <c r="B677" s="40"/>
      <c r="C677" s="41"/>
      <c r="D677" s="218" t="s">
        <v>140</v>
      </c>
      <c r="E677" s="41"/>
      <c r="F677" s="219" t="s">
        <v>727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140</v>
      </c>
      <c r="AU677" s="18" t="s">
        <v>138</v>
      </c>
    </row>
    <row r="678" s="13" customFormat="1">
      <c r="A678" s="13"/>
      <c r="B678" s="223"/>
      <c r="C678" s="224"/>
      <c r="D678" s="225" t="s">
        <v>142</v>
      </c>
      <c r="E678" s="226" t="s">
        <v>19</v>
      </c>
      <c r="F678" s="227" t="s">
        <v>143</v>
      </c>
      <c r="G678" s="224"/>
      <c r="H678" s="226" t="s">
        <v>19</v>
      </c>
      <c r="I678" s="228"/>
      <c r="J678" s="224"/>
      <c r="K678" s="224"/>
      <c r="L678" s="229"/>
      <c r="M678" s="230"/>
      <c r="N678" s="231"/>
      <c r="O678" s="231"/>
      <c r="P678" s="231"/>
      <c r="Q678" s="231"/>
      <c r="R678" s="231"/>
      <c r="S678" s="231"/>
      <c r="T678" s="23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3" t="s">
        <v>142</v>
      </c>
      <c r="AU678" s="233" t="s">
        <v>138</v>
      </c>
      <c r="AV678" s="13" t="s">
        <v>79</v>
      </c>
      <c r="AW678" s="13" t="s">
        <v>33</v>
      </c>
      <c r="AX678" s="13" t="s">
        <v>71</v>
      </c>
      <c r="AY678" s="233" t="s">
        <v>129</v>
      </c>
    </row>
    <row r="679" s="14" customFormat="1">
      <c r="A679" s="14"/>
      <c r="B679" s="234"/>
      <c r="C679" s="235"/>
      <c r="D679" s="225" t="s">
        <v>142</v>
      </c>
      <c r="E679" s="236" t="s">
        <v>19</v>
      </c>
      <c r="F679" s="237" t="s">
        <v>713</v>
      </c>
      <c r="G679" s="235"/>
      <c r="H679" s="238">
        <v>157.24799999999999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4" t="s">
        <v>142</v>
      </c>
      <c r="AU679" s="244" t="s">
        <v>138</v>
      </c>
      <c r="AV679" s="14" t="s">
        <v>138</v>
      </c>
      <c r="AW679" s="14" t="s">
        <v>33</v>
      </c>
      <c r="AX679" s="14" t="s">
        <v>71</v>
      </c>
      <c r="AY679" s="244" t="s">
        <v>129</v>
      </c>
    </row>
    <row r="680" s="14" customFormat="1">
      <c r="A680" s="14"/>
      <c r="B680" s="234"/>
      <c r="C680" s="235"/>
      <c r="D680" s="225" t="s">
        <v>142</v>
      </c>
      <c r="E680" s="236" t="s">
        <v>19</v>
      </c>
      <c r="F680" s="237" t="s">
        <v>255</v>
      </c>
      <c r="G680" s="235"/>
      <c r="H680" s="238">
        <v>25.379000000000001</v>
      </c>
      <c r="I680" s="239"/>
      <c r="J680" s="235"/>
      <c r="K680" s="235"/>
      <c r="L680" s="240"/>
      <c r="M680" s="241"/>
      <c r="N680" s="242"/>
      <c r="O680" s="242"/>
      <c r="P680" s="242"/>
      <c r="Q680" s="242"/>
      <c r="R680" s="242"/>
      <c r="S680" s="242"/>
      <c r="T680" s="24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4" t="s">
        <v>142</v>
      </c>
      <c r="AU680" s="244" t="s">
        <v>138</v>
      </c>
      <c r="AV680" s="14" t="s">
        <v>138</v>
      </c>
      <c r="AW680" s="14" t="s">
        <v>33</v>
      </c>
      <c r="AX680" s="14" t="s">
        <v>71</v>
      </c>
      <c r="AY680" s="244" t="s">
        <v>129</v>
      </c>
    </row>
    <row r="681" s="14" customFormat="1">
      <c r="A681" s="14"/>
      <c r="B681" s="234"/>
      <c r="C681" s="235"/>
      <c r="D681" s="225" t="s">
        <v>142</v>
      </c>
      <c r="E681" s="236" t="s">
        <v>19</v>
      </c>
      <c r="F681" s="237" t="s">
        <v>714</v>
      </c>
      <c r="G681" s="235"/>
      <c r="H681" s="238">
        <v>276.12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4" t="s">
        <v>142</v>
      </c>
      <c r="AU681" s="244" t="s">
        <v>138</v>
      </c>
      <c r="AV681" s="14" t="s">
        <v>138</v>
      </c>
      <c r="AW681" s="14" t="s">
        <v>33</v>
      </c>
      <c r="AX681" s="14" t="s">
        <v>71</v>
      </c>
      <c r="AY681" s="244" t="s">
        <v>129</v>
      </c>
    </row>
    <row r="682" s="14" customFormat="1">
      <c r="A682" s="14"/>
      <c r="B682" s="234"/>
      <c r="C682" s="235"/>
      <c r="D682" s="225" t="s">
        <v>142</v>
      </c>
      <c r="E682" s="236" t="s">
        <v>19</v>
      </c>
      <c r="F682" s="237" t="s">
        <v>715</v>
      </c>
      <c r="G682" s="235"/>
      <c r="H682" s="238">
        <v>76.162000000000006</v>
      </c>
      <c r="I682" s="239"/>
      <c r="J682" s="235"/>
      <c r="K682" s="235"/>
      <c r="L682" s="240"/>
      <c r="M682" s="241"/>
      <c r="N682" s="242"/>
      <c r="O682" s="242"/>
      <c r="P682" s="242"/>
      <c r="Q682" s="242"/>
      <c r="R682" s="242"/>
      <c r="S682" s="242"/>
      <c r="T682" s="24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4" t="s">
        <v>142</v>
      </c>
      <c r="AU682" s="244" t="s">
        <v>138</v>
      </c>
      <c r="AV682" s="14" t="s">
        <v>138</v>
      </c>
      <c r="AW682" s="14" t="s">
        <v>33</v>
      </c>
      <c r="AX682" s="14" t="s">
        <v>71</v>
      </c>
      <c r="AY682" s="244" t="s">
        <v>129</v>
      </c>
    </row>
    <row r="683" s="14" customFormat="1">
      <c r="A683" s="14"/>
      <c r="B683" s="234"/>
      <c r="C683" s="235"/>
      <c r="D683" s="225" t="s">
        <v>142</v>
      </c>
      <c r="E683" s="236" t="s">
        <v>19</v>
      </c>
      <c r="F683" s="237" t="s">
        <v>165</v>
      </c>
      <c r="G683" s="235"/>
      <c r="H683" s="238">
        <v>21.712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4" t="s">
        <v>142</v>
      </c>
      <c r="AU683" s="244" t="s">
        <v>138</v>
      </c>
      <c r="AV683" s="14" t="s">
        <v>138</v>
      </c>
      <c r="AW683" s="14" t="s">
        <v>33</v>
      </c>
      <c r="AX683" s="14" t="s">
        <v>71</v>
      </c>
      <c r="AY683" s="244" t="s">
        <v>129</v>
      </c>
    </row>
    <row r="684" s="14" customFormat="1">
      <c r="A684" s="14"/>
      <c r="B684" s="234"/>
      <c r="C684" s="235"/>
      <c r="D684" s="225" t="s">
        <v>142</v>
      </c>
      <c r="E684" s="236" t="s">
        <v>19</v>
      </c>
      <c r="F684" s="237" t="s">
        <v>728</v>
      </c>
      <c r="G684" s="235"/>
      <c r="H684" s="238">
        <v>32.490000000000002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4" t="s">
        <v>142</v>
      </c>
      <c r="AU684" s="244" t="s">
        <v>138</v>
      </c>
      <c r="AV684" s="14" t="s">
        <v>138</v>
      </c>
      <c r="AW684" s="14" t="s">
        <v>33</v>
      </c>
      <c r="AX684" s="14" t="s">
        <v>71</v>
      </c>
      <c r="AY684" s="244" t="s">
        <v>129</v>
      </c>
    </row>
    <row r="685" s="13" customFormat="1">
      <c r="A685" s="13"/>
      <c r="B685" s="223"/>
      <c r="C685" s="224"/>
      <c r="D685" s="225" t="s">
        <v>142</v>
      </c>
      <c r="E685" s="226" t="s">
        <v>19</v>
      </c>
      <c r="F685" s="227" t="s">
        <v>716</v>
      </c>
      <c r="G685" s="224"/>
      <c r="H685" s="226" t="s">
        <v>19</v>
      </c>
      <c r="I685" s="228"/>
      <c r="J685" s="224"/>
      <c r="K685" s="224"/>
      <c r="L685" s="229"/>
      <c r="M685" s="230"/>
      <c r="N685" s="231"/>
      <c r="O685" s="231"/>
      <c r="P685" s="231"/>
      <c r="Q685" s="231"/>
      <c r="R685" s="231"/>
      <c r="S685" s="231"/>
      <c r="T685" s="23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3" t="s">
        <v>142</v>
      </c>
      <c r="AU685" s="233" t="s">
        <v>138</v>
      </c>
      <c r="AV685" s="13" t="s">
        <v>79</v>
      </c>
      <c r="AW685" s="13" t="s">
        <v>33</v>
      </c>
      <c r="AX685" s="13" t="s">
        <v>71</v>
      </c>
      <c r="AY685" s="233" t="s">
        <v>129</v>
      </c>
    </row>
    <row r="686" s="14" customFormat="1">
      <c r="A686" s="14"/>
      <c r="B686" s="234"/>
      <c r="C686" s="235"/>
      <c r="D686" s="225" t="s">
        <v>142</v>
      </c>
      <c r="E686" s="236" t="s">
        <v>19</v>
      </c>
      <c r="F686" s="237" t="s">
        <v>717</v>
      </c>
      <c r="G686" s="235"/>
      <c r="H686" s="238">
        <v>104.83199999999999</v>
      </c>
      <c r="I686" s="239"/>
      <c r="J686" s="235"/>
      <c r="K686" s="235"/>
      <c r="L686" s="240"/>
      <c r="M686" s="241"/>
      <c r="N686" s="242"/>
      <c r="O686" s="242"/>
      <c r="P686" s="242"/>
      <c r="Q686" s="242"/>
      <c r="R686" s="242"/>
      <c r="S686" s="242"/>
      <c r="T686" s="24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4" t="s">
        <v>142</v>
      </c>
      <c r="AU686" s="244" t="s">
        <v>138</v>
      </c>
      <c r="AV686" s="14" t="s">
        <v>138</v>
      </c>
      <c r="AW686" s="14" t="s">
        <v>33</v>
      </c>
      <c r="AX686" s="14" t="s">
        <v>71</v>
      </c>
      <c r="AY686" s="244" t="s">
        <v>129</v>
      </c>
    </row>
    <row r="687" s="14" customFormat="1">
      <c r="A687" s="14"/>
      <c r="B687" s="234"/>
      <c r="C687" s="235"/>
      <c r="D687" s="225" t="s">
        <v>142</v>
      </c>
      <c r="E687" s="236" t="s">
        <v>19</v>
      </c>
      <c r="F687" s="237" t="s">
        <v>224</v>
      </c>
      <c r="G687" s="235"/>
      <c r="H687" s="238">
        <v>16.919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4" t="s">
        <v>142</v>
      </c>
      <c r="AU687" s="244" t="s">
        <v>138</v>
      </c>
      <c r="AV687" s="14" t="s">
        <v>138</v>
      </c>
      <c r="AW687" s="14" t="s">
        <v>33</v>
      </c>
      <c r="AX687" s="14" t="s">
        <v>71</v>
      </c>
      <c r="AY687" s="244" t="s">
        <v>129</v>
      </c>
    </row>
    <row r="688" s="14" customFormat="1">
      <c r="A688" s="14"/>
      <c r="B688" s="234"/>
      <c r="C688" s="235"/>
      <c r="D688" s="225" t="s">
        <v>142</v>
      </c>
      <c r="E688" s="236" t="s">
        <v>19</v>
      </c>
      <c r="F688" s="237" t="s">
        <v>718</v>
      </c>
      <c r="G688" s="235"/>
      <c r="H688" s="238">
        <v>184.08000000000001</v>
      </c>
      <c r="I688" s="239"/>
      <c r="J688" s="235"/>
      <c r="K688" s="235"/>
      <c r="L688" s="240"/>
      <c r="M688" s="241"/>
      <c r="N688" s="242"/>
      <c r="O688" s="242"/>
      <c r="P688" s="242"/>
      <c r="Q688" s="242"/>
      <c r="R688" s="242"/>
      <c r="S688" s="242"/>
      <c r="T688" s="24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4" t="s">
        <v>142</v>
      </c>
      <c r="AU688" s="244" t="s">
        <v>138</v>
      </c>
      <c r="AV688" s="14" t="s">
        <v>138</v>
      </c>
      <c r="AW688" s="14" t="s">
        <v>33</v>
      </c>
      <c r="AX688" s="14" t="s">
        <v>71</v>
      </c>
      <c r="AY688" s="244" t="s">
        <v>129</v>
      </c>
    </row>
    <row r="689" s="14" customFormat="1">
      <c r="A689" s="14"/>
      <c r="B689" s="234"/>
      <c r="C689" s="235"/>
      <c r="D689" s="225" t="s">
        <v>142</v>
      </c>
      <c r="E689" s="236" t="s">
        <v>19</v>
      </c>
      <c r="F689" s="237" t="s">
        <v>225</v>
      </c>
      <c r="G689" s="235"/>
      <c r="H689" s="238">
        <v>50.774000000000001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4" t="s">
        <v>142</v>
      </c>
      <c r="AU689" s="244" t="s">
        <v>138</v>
      </c>
      <c r="AV689" s="14" t="s">
        <v>138</v>
      </c>
      <c r="AW689" s="14" t="s">
        <v>33</v>
      </c>
      <c r="AX689" s="14" t="s">
        <v>71</v>
      </c>
      <c r="AY689" s="244" t="s">
        <v>129</v>
      </c>
    </row>
    <row r="690" s="14" customFormat="1">
      <c r="A690" s="14"/>
      <c r="B690" s="234"/>
      <c r="C690" s="235"/>
      <c r="D690" s="225" t="s">
        <v>142</v>
      </c>
      <c r="E690" s="236" t="s">
        <v>19</v>
      </c>
      <c r="F690" s="237" t="s">
        <v>166</v>
      </c>
      <c r="G690" s="235"/>
      <c r="H690" s="238">
        <v>14.474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4" t="s">
        <v>142</v>
      </c>
      <c r="AU690" s="244" t="s">
        <v>138</v>
      </c>
      <c r="AV690" s="14" t="s">
        <v>138</v>
      </c>
      <c r="AW690" s="14" t="s">
        <v>33</v>
      </c>
      <c r="AX690" s="14" t="s">
        <v>71</v>
      </c>
      <c r="AY690" s="244" t="s">
        <v>129</v>
      </c>
    </row>
    <row r="691" s="14" customFormat="1">
      <c r="A691" s="14"/>
      <c r="B691" s="234"/>
      <c r="C691" s="235"/>
      <c r="D691" s="225" t="s">
        <v>142</v>
      </c>
      <c r="E691" s="236" t="s">
        <v>19</v>
      </c>
      <c r="F691" s="237" t="s">
        <v>729</v>
      </c>
      <c r="G691" s="235"/>
      <c r="H691" s="238">
        <v>21.66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4" t="s">
        <v>142</v>
      </c>
      <c r="AU691" s="244" t="s">
        <v>138</v>
      </c>
      <c r="AV691" s="14" t="s">
        <v>138</v>
      </c>
      <c r="AW691" s="14" t="s">
        <v>33</v>
      </c>
      <c r="AX691" s="14" t="s">
        <v>71</v>
      </c>
      <c r="AY691" s="244" t="s">
        <v>129</v>
      </c>
    </row>
    <row r="692" s="15" customFormat="1">
      <c r="A692" s="15"/>
      <c r="B692" s="245"/>
      <c r="C692" s="246"/>
      <c r="D692" s="225" t="s">
        <v>142</v>
      </c>
      <c r="E692" s="247" t="s">
        <v>19</v>
      </c>
      <c r="F692" s="248" t="s">
        <v>149</v>
      </c>
      <c r="G692" s="246"/>
      <c r="H692" s="249">
        <v>981.85000000000002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5" t="s">
        <v>142</v>
      </c>
      <c r="AU692" s="255" t="s">
        <v>138</v>
      </c>
      <c r="AV692" s="15" t="s">
        <v>137</v>
      </c>
      <c r="AW692" s="15" t="s">
        <v>33</v>
      </c>
      <c r="AX692" s="15" t="s">
        <v>79</v>
      </c>
      <c r="AY692" s="255" t="s">
        <v>129</v>
      </c>
    </row>
    <row r="693" s="2" customFormat="1" ht="24.15" customHeight="1">
      <c r="A693" s="39"/>
      <c r="B693" s="40"/>
      <c r="C693" s="205" t="s">
        <v>730</v>
      </c>
      <c r="D693" s="205" t="s">
        <v>132</v>
      </c>
      <c r="E693" s="206" t="s">
        <v>731</v>
      </c>
      <c r="F693" s="207" t="s">
        <v>732</v>
      </c>
      <c r="G693" s="208" t="s">
        <v>135</v>
      </c>
      <c r="H693" s="209">
        <v>981.85000000000002</v>
      </c>
      <c r="I693" s="210"/>
      <c r="J693" s="211">
        <f>ROUND(I693*H693,2)</f>
        <v>0</v>
      </c>
      <c r="K693" s="207" t="s">
        <v>136</v>
      </c>
      <c r="L693" s="45"/>
      <c r="M693" s="212" t="s">
        <v>19</v>
      </c>
      <c r="N693" s="213" t="s">
        <v>43</v>
      </c>
      <c r="O693" s="85"/>
      <c r="P693" s="214">
        <f>O693*H693</f>
        <v>0</v>
      </c>
      <c r="Q693" s="214">
        <v>0.00025999999999999998</v>
      </c>
      <c r="R693" s="214">
        <f>Q693*H693</f>
        <v>0.25528099999999998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243</v>
      </c>
      <c r="AT693" s="216" t="s">
        <v>132</v>
      </c>
      <c r="AU693" s="216" t="s">
        <v>138</v>
      </c>
      <c r="AY693" s="18" t="s">
        <v>129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138</v>
      </c>
      <c r="BK693" s="217">
        <f>ROUND(I693*H693,2)</f>
        <v>0</v>
      </c>
      <c r="BL693" s="18" t="s">
        <v>243</v>
      </c>
      <c r="BM693" s="216" t="s">
        <v>733</v>
      </c>
    </row>
    <row r="694" s="2" customFormat="1">
      <c r="A694" s="39"/>
      <c r="B694" s="40"/>
      <c r="C694" s="41"/>
      <c r="D694" s="218" t="s">
        <v>140</v>
      </c>
      <c r="E694" s="41"/>
      <c r="F694" s="219" t="s">
        <v>734</v>
      </c>
      <c r="G694" s="41"/>
      <c r="H694" s="41"/>
      <c r="I694" s="220"/>
      <c r="J694" s="41"/>
      <c r="K694" s="41"/>
      <c r="L694" s="45"/>
      <c r="M694" s="221"/>
      <c r="N694" s="222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140</v>
      </c>
      <c r="AU694" s="18" t="s">
        <v>138</v>
      </c>
    </row>
    <row r="695" s="13" customFormat="1">
      <c r="A695" s="13"/>
      <c r="B695" s="223"/>
      <c r="C695" s="224"/>
      <c r="D695" s="225" t="s">
        <v>142</v>
      </c>
      <c r="E695" s="226" t="s">
        <v>19</v>
      </c>
      <c r="F695" s="227" t="s">
        <v>143</v>
      </c>
      <c r="G695" s="224"/>
      <c r="H695" s="226" t="s">
        <v>19</v>
      </c>
      <c r="I695" s="228"/>
      <c r="J695" s="224"/>
      <c r="K695" s="224"/>
      <c r="L695" s="229"/>
      <c r="M695" s="230"/>
      <c r="N695" s="231"/>
      <c r="O695" s="231"/>
      <c r="P695" s="231"/>
      <c r="Q695" s="231"/>
      <c r="R695" s="231"/>
      <c r="S695" s="231"/>
      <c r="T695" s="23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3" t="s">
        <v>142</v>
      </c>
      <c r="AU695" s="233" t="s">
        <v>138</v>
      </c>
      <c r="AV695" s="13" t="s">
        <v>79</v>
      </c>
      <c r="AW695" s="13" t="s">
        <v>33</v>
      </c>
      <c r="AX695" s="13" t="s">
        <v>71</v>
      </c>
      <c r="AY695" s="233" t="s">
        <v>129</v>
      </c>
    </row>
    <row r="696" s="14" customFormat="1">
      <c r="A696" s="14"/>
      <c r="B696" s="234"/>
      <c r="C696" s="235"/>
      <c r="D696" s="225" t="s">
        <v>142</v>
      </c>
      <c r="E696" s="236" t="s">
        <v>19</v>
      </c>
      <c r="F696" s="237" t="s">
        <v>713</v>
      </c>
      <c r="G696" s="235"/>
      <c r="H696" s="238">
        <v>157.24799999999999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4" t="s">
        <v>142</v>
      </c>
      <c r="AU696" s="244" t="s">
        <v>138</v>
      </c>
      <c r="AV696" s="14" t="s">
        <v>138</v>
      </c>
      <c r="AW696" s="14" t="s">
        <v>33</v>
      </c>
      <c r="AX696" s="14" t="s">
        <v>71</v>
      </c>
      <c r="AY696" s="244" t="s">
        <v>129</v>
      </c>
    </row>
    <row r="697" s="14" customFormat="1">
      <c r="A697" s="14"/>
      <c r="B697" s="234"/>
      <c r="C697" s="235"/>
      <c r="D697" s="225" t="s">
        <v>142</v>
      </c>
      <c r="E697" s="236" t="s">
        <v>19</v>
      </c>
      <c r="F697" s="237" t="s">
        <v>255</v>
      </c>
      <c r="G697" s="235"/>
      <c r="H697" s="238">
        <v>25.379000000000001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4" t="s">
        <v>142</v>
      </c>
      <c r="AU697" s="244" t="s">
        <v>138</v>
      </c>
      <c r="AV697" s="14" t="s">
        <v>138</v>
      </c>
      <c r="AW697" s="14" t="s">
        <v>33</v>
      </c>
      <c r="AX697" s="14" t="s">
        <v>71</v>
      </c>
      <c r="AY697" s="244" t="s">
        <v>129</v>
      </c>
    </row>
    <row r="698" s="14" customFormat="1">
      <c r="A698" s="14"/>
      <c r="B698" s="234"/>
      <c r="C698" s="235"/>
      <c r="D698" s="225" t="s">
        <v>142</v>
      </c>
      <c r="E698" s="236" t="s">
        <v>19</v>
      </c>
      <c r="F698" s="237" t="s">
        <v>714</v>
      </c>
      <c r="G698" s="235"/>
      <c r="H698" s="238">
        <v>276.12</v>
      </c>
      <c r="I698" s="239"/>
      <c r="J698" s="235"/>
      <c r="K698" s="235"/>
      <c r="L698" s="240"/>
      <c r="M698" s="241"/>
      <c r="N698" s="242"/>
      <c r="O698" s="242"/>
      <c r="P698" s="242"/>
      <c r="Q698" s="242"/>
      <c r="R698" s="242"/>
      <c r="S698" s="242"/>
      <c r="T698" s="24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4" t="s">
        <v>142</v>
      </c>
      <c r="AU698" s="244" t="s">
        <v>138</v>
      </c>
      <c r="AV698" s="14" t="s">
        <v>138</v>
      </c>
      <c r="AW698" s="14" t="s">
        <v>33</v>
      </c>
      <c r="AX698" s="14" t="s">
        <v>71</v>
      </c>
      <c r="AY698" s="244" t="s">
        <v>129</v>
      </c>
    </row>
    <row r="699" s="14" customFormat="1">
      <c r="A699" s="14"/>
      <c r="B699" s="234"/>
      <c r="C699" s="235"/>
      <c r="D699" s="225" t="s">
        <v>142</v>
      </c>
      <c r="E699" s="236" t="s">
        <v>19</v>
      </c>
      <c r="F699" s="237" t="s">
        <v>715</v>
      </c>
      <c r="G699" s="235"/>
      <c r="H699" s="238">
        <v>76.162000000000006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4" t="s">
        <v>142</v>
      </c>
      <c r="AU699" s="244" t="s">
        <v>138</v>
      </c>
      <c r="AV699" s="14" t="s">
        <v>138</v>
      </c>
      <c r="AW699" s="14" t="s">
        <v>33</v>
      </c>
      <c r="AX699" s="14" t="s">
        <v>71</v>
      </c>
      <c r="AY699" s="244" t="s">
        <v>129</v>
      </c>
    </row>
    <row r="700" s="14" customFormat="1">
      <c r="A700" s="14"/>
      <c r="B700" s="234"/>
      <c r="C700" s="235"/>
      <c r="D700" s="225" t="s">
        <v>142</v>
      </c>
      <c r="E700" s="236" t="s">
        <v>19</v>
      </c>
      <c r="F700" s="237" t="s">
        <v>165</v>
      </c>
      <c r="G700" s="235"/>
      <c r="H700" s="238">
        <v>21.712</v>
      </c>
      <c r="I700" s="239"/>
      <c r="J700" s="235"/>
      <c r="K700" s="235"/>
      <c r="L700" s="240"/>
      <c r="M700" s="241"/>
      <c r="N700" s="242"/>
      <c r="O700" s="242"/>
      <c r="P700" s="242"/>
      <c r="Q700" s="242"/>
      <c r="R700" s="242"/>
      <c r="S700" s="242"/>
      <c r="T700" s="24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4" t="s">
        <v>142</v>
      </c>
      <c r="AU700" s="244" t="s">
        <v>138</v>
      </c>
      <c r="AV700" s="14" t="s">
        <v>138</v>
      </c>
      <c r="AW700" s="14" t="s">
        <v>33</v>
      </c>
      <c r="AX700" s="14" t="s">
        <v>71</v>
      </c>
      <c r="AY700" s="244" t="s">
        <v>129</v>
      </c>
    </row>
    <row r="701" s="14" customFormat="1">
      <c r="A701" s="14"/>
      <c r="B701" s="234"/>
      <c r="C701" s="235"/>
      <c r="D701" s="225" t="s">
        <v>142</v>
      </c>
      <c r="E701" s="236" t="s">
        <v>19</v>
      </c>
      <c r="F701" s="237" t="s">
        <v>728</v>
      </c>
      <c r="G701" s="235"/>
      <c r="H701" s="238">
        <v>32.490000000000002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4" t="s">
        <v>142</v>
      </c>
      <c r="AU701" s="244" t="s">
        <v>138</v>
      </c>
      <c r="AV701" s="14" t="s">
        <v>138</v>
      </c>
      <c r="AW701" s="14" t="s">
        <v>33</v>
      </c>
      <c r="AX701" s="14" t="s">
        <v>71</v>
      </c>
      <c r="AY701" s="244" t="s">
        <v>129</v>
      </c>
    </row>
    <row r="702" s="13" customFormat="1">
      <c r="A702" s="13"/>
      <c r="B702" s="223"/>
      <c r="C702" s="224"/>
      <c r="D702" s="225" t="s">
        <v>142</v>
      </c>
      <c r="E702" s="226" t="s">
        <v>19</v>
      </c>
      <c r="F702" s="227" t="s">
        <v>716</v>
      </c>
      <c r="G702" s="224"/>
      <c r="H702" s="226" t="s">
        <v>19</v>
      </c>
      <c r="I702" s="228"/>
      <c r="J702" s="224"/>
      <c r="K702" s="224"/>
      <c r="L702" s="229"/>
      <c r="M702" s="230"/>
      <c r="N702" s="231"/>
      <c r="O702" s="231"/>
      <c r="P702" s="231"/>
      <c r="Q702" s="231"/>
      <c r="R702" s="231"/>
      <c r="S702" s="231"/>
      <c r="T702" s="23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3" t="s">
        <v>142</v>
      </c>
      <c r="AU702" s="233" t="s">
        <v>138</v>
      </c>
      <c r="AV702" s="13" t="s">
        <v>79</v>
      </c>
      <c r="AW702" s="13" t="s">
        <v>33</v>
      </c>
      <c r="AX702" s="13" t="s">
        <v>71</v>
      </c>
      <c r="AY702" s="233" t="s">
        <v>129</v>
      </c>
    </row>
    <row r="703" s="14" customFormat="1">
      <c r="A703" s="14"/>
      <c r="B703" s="234"/>
      <c r="C703" s="235"/>
      <c r="D703" s="225" t="s">
        <v>142</v>
      </c>
      <c r="E703" s="236" t="s">
        <v>19</v>
      </c>
      <c r="F703" s="237" t="s">
        <v>717</v>
      </c>
      <c r="G703" s="235"/>
      <c r="H703" s="238">
        <v>104.83199999999999</v>
      </c>
      <c r="I703" s="239"/>
      <c r="J703" s="235"/>
      <c r="K703" s="235"/>
      <c r="L703" s="240"/>
      <c r="M703" s="241"/>
      <c r="N703" s="242"/>
      <c r="O703" s="242"/>
      <c r="P703" s="242"/>
      <c r="Q703" s="242"/>
      <c r="R703" s="242"/>
      <c r="S703" s="242"/>
      <c r="T703" s="24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4" t="s">
        <v>142</v>
      </c>
      <c r="AU703" s="244" t="s">
        <v>138</v>
      </c>
      <c r="AV703" s="14" t="s">
        <v>138</v>
      </c>
      <c r="AW703" s="14" t="s">
        <v>33</v>
      </c>
      <c r="AX703" s="14" t="s">
        <v>71</v>
      </c>
      <c r="AY703" s="244" t="s">
        <v>129</v>
      </c>
    </row>
    <row r="704" s="14" customFormat="1">
      <c r="A704" s="14"/>
      <c r="B704" s="234"/>
      <c r="C704" s="235"/>
      <c r="D704" s="225" t="s">
        <v>142</v>
      </c>
      <c r="E704" s="236" t="s">
        <v>19</v>
      </c>
      <c r="F704" s="237" t="s">
        <v>224</v>
      </c>
      <c r="G704" s="235"/>
      <c r="H704" s="238">
        <v>16.919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4" t="s">
        <v>142</v>
      </c>
      <c r="AU704" s="244" t="s">
        <v>138</v>
      </c>
      <c r="AV704" s="14" t="s">
        <v>138</v>
      </c>
      <c r="AW704" s="14" t="s">
        <v>33</v>
      </c>
      <c r="AX704" s="14" t="s">
        <v>71</v>
      </c>
      <c r="AY704" s="244" t="s">
        <v>129</v>
      </c>
    </row>
    <row r="705" s="14" customFormat="1">
      <c r="A705" s="14"/>
      <c r="B705" s="234"/>
      <c r="C705" s="235"/>
      <c r="D705" s="225" t="s">
        <v>142</v>
      </c>
      <c r="E705" s="236" t="s">
        <v>19</v>
      </c>
      <c r="F705" s="237" t="s">
        <v>718</v>
      </c>
      <c r="G705" s="235"/>
      <c r="H705" s="238">
        <v>184.08000000000001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4" t="s">
        <v>142</v>
      </c>
      <c r="AU705" s="244" t="s">
        <v>138</v>
      </c>
      <c r="AV705" s="14" t="s">
        <v>138</v>
      </c>
      <c r="AW705" s="14" t="s">
        <v>33</v>
      </c>
      <c r="AX705" s="14" t="s">
        <v>71</v>
      </c>
      <c r="AY705" s="244" t="s">
        <v>129</v>
      </c>
    </row>
    <row r="706" s="14" customFormat="1">
      <c r="A706" s="14"/>
      <c r="B706" s="234"/>
      <c r="C706" s="235"/>
      <c r="D706" s="225" t="s">
        <v>142</v>
      </c>
      <c r="E706" s="236" t="s">
        <v>19</v>
      </c>
      <c r="F706" s="237" t="s">
        <v>225</v>
      </c>
      <c r="G706" s="235"/>
      <c r="H706" s="238">
        <v>50.774000000000001</v>
      </c>
      <c r="I706" s="239"/>
      <c r="J706" s="235"/>
      <c r="K706" s="235"/>
      <c r="L706" s="240"/>
      <c r="M706" s="241"/>
      <c r="N706" s="242"/>
      <c r="O706" s="242"/>
      <c r="P706" s="242"/>
      <c r="Q706" s="242"/>
      <c r="R706" s="242"/>
      <c r="S706" s="242"/>
      <c r="T706" s="24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4" t="s">
        <v>142</v>
      </c>
      <c r="AU706" s="244" t="s">
        <v>138</v>
      </c>
      <c r="AV706" s="14" t="s">
        <v>138</v>
      </c>
      <c r="AW706" s="14" t="s">
        <v>33</v>
      </c>
      <c r="AX706" s="14" t="s">
        <v>71</v>
      </c>
      <c r="AY706" s="244" t="s">
        <v>129</v>
      </c>
    </row>
    <row r="707" s="14" customFormat="1">
      <c r="A707" s="14"/>
      <c r="B707" s="234"/>
      <c r="C707" s="235"/>
      <c r="D707" s="225" t="s">
        <v>142</v>
      </c>
      <c r="E707" s="236" t="s">
        <v>19</v>
      </c>
      <c r="F707" s="237" t="s">
        <v>166</v>
      </c>
      <c r="G707" s="235"/>
      <c r="H707" s="238">
        <v>14.474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4" t="s">
        <v>142</v>
      </c>
      <c r="AU707" s="244" t="s">
        <v>138</v>
      </c>
      <c r="AV707" s="14" t="s">
        <v>138</v>
      </c>
      <c r="AW707" s="14" t="s">
        <v>33</v>
      </c>
      <c r="AX707" s="14" t="s">
        <v>71</v>
      </c>
      <c r="AY707" s="244" t="s">
        <v>129</v>
      </c>
    </row>
    <row r="708" s="14" customFormat="1">
      <c r="A708" s="14"/>
      <c r="B708" s="234"/>
      <c r="C708" s="235"/>
      <c r="D708" s="225" t="s">
        <v>142</v>
      </c>
      <c r="E708" s="236" t="s">
        <v>19</v>
      </c>
      <c r="F708" s="237" t="s">
        <v>729</v>
      </c>
      <c r="G708" s="235"/>
      <c r="H708" s="238">
        <v>21.66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4" t="s">
        <v>142</v>
      </c>
      <c r="AU708" s="244" t="s">
        <v>138</v>
      </c>
      <c r="AV708" s="14" t="s">
        <v>138</v>
      </c>
      <c r="AW708" s="14" t="s">
        <v>33</v>
      </c>
      <c r="AX708" s="14" t="s">
        <v>71</v>
      </c>
      <c r="AY708" s="244" t="s">
        <v>129</v>
      </c>
    </row>
    <row r="709" s="15" customFormat="1">
      <c r="A709" s="15"/>
      <c r="B709" s="245"/>
      <c r="C709" s="246"/>
      <c r="D709" s="225" t="s">
        <v>142</v>
      </c>
      <c r="E709" s="247" t="s">
        <v>19</v>
      </c>
      <c r="F709" s="248" t="s">
        <v>149</v>
      </c>
      <c r="G709" s="246"/>
      <c r="H709" s="249">
        <v>981.85000000000002</v>
      </c>
      <c r="I709" s="250"/>
      <c r="J709" s="246"/>
      <c r="K709" s="246"/>
      <c r="L709" s="251"/>
      <c r="M709" s="266"/>
      <c r="N709" s="267"/>
      <c r="O709" s="267"/>
      <c r="P709" s="267"/>
      <c r="Q709" s="267"/>
      <c r="R709" s="267"/>
      <c r="S709" s="267"/>
      <c r="T709" s="268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5" t="s">
        <v>142</v>
      </c>
      <c r="AU709" s="255" t="s">
        <v>138</v>
      </c>
      <c r="AV709" s="15" t="s">
        <v>137</v>
      </c>
      <c r="AW709" s="15" t="s">
        <v>33</v>
      </c>
      <c r="AX709" s="15" t="s">
        <v>79</v>
      </c>
      <c r="AY709" s="255" t="s">
        <v>129</v>
      </c>
    </row>
    <row r="710" s="2" customFormat="1" ht="6.96" customHeight="1">
      <c r="A710" s="39"/>
      <c r="B710" s="60"/>
      <c r="C710" s="61"/>
      <c r="D710" s="61"/>
      <c r="E710" s="61"/>
      <c r="F710" s="61"/>
      <c r="G710" s="61"/>
      <c r="H710" s="61"/>
      <c r="I710" s="61"/>
      <c r="J710" s="61"/>
      <c r="K710" s="61"/>
      <c r="L710" s="45"/>
      <c r="M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</row>
  </sheetData>
  <sheetProtection sheet="1" autoFilter="0" formatColumns="0" formatRows="0" objects="1" scenarios="1" spinCount="100000" saltValue="2pgFo9w2wkayZuEZNvLLpBOMJgbRJbE+cGDsT7AUDRhTZOF9XY3ysBhulJJc+bjXML1qkEsEZQRsElct2JraZg==" hashValue="ZXEyXlxf1UXmuMEO88ZHWZoRrpH13p7bL5U1a5H15QT6Up528xm2Bb9lTAX+GLQveQwdB4HtLiSLrO/vFvnV0g==" algorithmName="SHA-512" password="CBFB"/>
  <autoFilter ref="C95:K709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1_02/342272215"/>
    <hyperlink ref="F110" r:id="rId2" display="https://podminky.urs.cz/item/CS_URS_2021_02/411388531"/>
    <hyperlink ref="F119" r:id="rId3" display="https://podminky.urs.cz/item/CS_URS_2021_02/611131101"/>
    <hyperlink ref="F126" r:id="rId4" display="https://podminky.urs.cz/item/CS_URS_2021_02/611321141"/>
    <hyperlink ref="F133" r:id="rId5" display="https://podminky.urs.cz/item/CS_URS_2021_02/612131101"/>
    <hyperlink ref="F142" r:id="rId6" display="https://podminky.urs.cz/item/CS_URS_2021_02/612131121"/>
    <hyperlink ref="F151" r:id="rId7" display="https://podminky.urs.cz/item/CS_URS_2021_02/612135101"/>
    <hyperlink ref="F158" r:id="rId8" display="https://podminky.urs.cz/item/CS_URS_2021_02/612142001"/>
    <hyperlink ref="F167" r:id="rId9" display="https://podminky.urs.cz/item/CS_URS_2021_02/612321121"/>
    <hyperlink ref="F177" r:id="rId10" display="https://podminky.urs.cz/item/CS_URS_2021_02/612321141"/>
    <hyperlink ref="F185" r:id="rId11" display="https://podminky.urs.cz/item/CS_URS_2021_02/612325225"/>
    <hyperlink ref="F192" r:id="rId12" display="https://podminky.urs.cz/item/CS_URS_2021_02/619991011"/>
    <hyperlink ref="F205" r:id="rId13" display="https://podminky.urs.cz/item/CS_URS_2021_02/619999041"/>
    <hyperlink ref="F208" r:id="rId14" display="https://podminky.urs.cz/item/CS_URS_2021_02/632450124"/>
    <hyperlink ref="F223" r:id="rId15" display="https://podminky.urs.cz/item/CS_URS_2021_02/55331480"/>
    <hyperlink ref="F226" r:id="rId16" display="https://podminky.urs.cz/item/CS_URS_2021_02/949101111"/>
    <hyperlink ref="F237" r:id="rId17" display="https://podminky.urs.cz/item/CS_URS_2021_02/952901111"/>
    <hyperlink ref="F250" r:id="rId18" display="https://podminky.urs.cz/item/CS_URS_2021_02/962031132"/>
    <hyperlink ref="F259" r:id="rId19" display="https://podminky.urs.cz/item/CS_URS_2021_02/965045112"/>
    <hyperlink ref="F274" r:id="rId20" display="https://podminky.urs.cz/item/CS_URS_2021_02/973042461"/>
    <hyperlink ref="F282" r:id="rId21" display="https://podminky.urs.cz/item/CS_URS_2021_02/974031133"/>
    <hyperlink ref="F289" r:id="rId22" display="https://podminky.urs.cz/item/CS_URS_2021_02/974042533"/>
    <hyperlink ref="F296" r:id="rId23" display="https://podminky.urs.cz/item/CS_URS_2021_02/978011191"/>
    <hyperlink ref="F303" r:id="rId24" display="https://podminky.urs.cz/item/CS_URS_2021_02/978013191"/>
    <hyperlink ref="F311" r:id="rId25" display="https://podminky.urs.cz/item/CS_URS_2021_02/997013217"/>
    <hyperlink ref="F313" r:id="rId26" display="https://podminky.urs.cz/item/CS_URS_2021_02/997013501"/>
    <hyperlink ref="F315" r:id="rId27" display="https://podminky.urs.cz/item/CS_URS_2021_02/997013509"/>
    <hyperlink ref="F318" r:id="rId28" display="https://podminky.urs.cz/item/CS_URS_2021_02/997013631"/>
    <hyperlink ref="F321" r:id="rId29" display="https://podminky.urs.cz/item/CS_URS_2021_02/998018003"/>
    <hyperlink ref="F323" r:id="rId30" display="https://podminky.urs.cz/item/CS_URS_2021_02/998018011"/>
    <hyperlink ref="F325" r:id="rId31" display="https://podminky.urs.cz/item/CS_URS_2021_02/998011018"/>
    <hyperlink ref="F327" r:id="rId32" display="https://podminky.urs.cz/item/CS_URS_2021_02/998011019"/>
    <hyperlink ref="F332" r:id="rId33" display="https://podminky.urs.cz/item/CS_URS_2021_02/734221531"/>
    <hyperlink ref="F339" r:id="rId34" display="https://podminky.urs.cz/item/CS_URS_2021_02/734222811"/>
    <hyperlink ref="F347" r:id="rId35" display="https://podminky.urs.cz/item/CS_URS_2021_02/735141111"/>
    <hyperlink ref="F354" r:id="rId36" display="https://podminky.urs.cz/item/CS_URS_2021_02/54153026"/>
    <hyperlink ref="F356" r:id="rId37" display="https://podminky.urs.cz/item/CS_URS_2021_02/735161811"/>
    <hyperlink ref="F363" r:id="rId38" display="https://podminky.urs.cz/item/CS_URS_2021_02/735191910"/>
    <hyperlink ref="F366" r:id="rId39" display="https://podminky.urs.cz/item/CS_URS_2021_02/735494811"/>
    <hyperlink ref="F375" r:id="rId40" display="https://podminky.urs.cz/item/CS_URS_2021_02/998735103"/>
    <hyperlink ref="F377" r:id="rId41" display="https://podminky.urs.cz/item/CS_URS_2021_02/998735181"/>
    <hyperlink ref="F379" r:id="rId42" display="https://podminky.urs.cz/item/CS_URS_2021_02/998735194"/>
    <hyperlink ref="F381" r:id="rId43" display="https://podminky.urs.cz/item/CS_URS_2021_02/998735199"/>
    <hyperlink ref="F385" r:id="rId44" display="https://podminky.urs.cz/item/CS_URS_2021_02/751398824"/>
    <hyperlink ref="F399" r:id="rId45" display="https://podminky.urs.cz/item/CS_URS_2021_02/766660001"/>
    <hyperlink ref="F406" r:id="rId46" display="https://podminky.urs.cz/item/CS_URS_2021_02/61162084"/>
    <hyperlink ref="F408" r:id="rId47" display="https://podminky.urs.cz/item/CS_URS_2021_02/766691914"/>
    <hyperlink ref="F433" r:id="rId48" display="https://podminky.urs.cz/item/CS_URS_2021_02/998766103"/>
    <hyperlink ref="F435" r:id="rId49" display="https://podminky.urs.cz/item/CS_URS_2021_02/998766181"/>
    <hyperlink ref="F437" r:id="rId50" display="https://podminky.urs.cz/item/CS_URS_2021_02/998766194"/>
    <hyperlink ref="F439" r:id="rId51" display="https://podminky.urs.cz/item/CS_URS_2021_02/998766199"/>
    <hyperlink ref="F443" r:id="rId52" display="https://podminky.urs.cz/item/CS_URS_2021_02/767646401"/>
    <hyperlink ref="F447" r:id="rId53" display="https://podminky.urs.cz/item/CS_URS_2021_02/56245701"/>
    <hyperlink ref="F449" r:id="rId54" display="https://podminky.urs.cz/item/CS_URS_2021_02/998767103"/>
    <hyperlink ref="F451" r:id="rId55" display="https://podminky.urs.cz/item/CS_URS_2021_02/998767181"/>
    <hyperlink ref="F453" r:id="rId56" display="https://podminky.urs.cz/item/CS_URS_2021_02/998767194"/>
    <hyperlink ref="F455" r:id="rId57" display="https://podminky.urs.cz/item/CS_URS_2021_02/998767199"/>
    <hyperlink ref="F459" r:id="rId58" display="https://podminky.urs.cz/item/CS_URS_2021_02/771111011"/>
    <hyperlink ref="F468" r:id="rId59" display="https://podminky.urs.cz/item/CS_URS_2021_02/771121011"/>
    <hyperlink ref="F477" r:id="rId60" display="https://podminky.urs.cz/item/CS_URS_2021_02/771161021"/>
    <hyperlink ref="F484" r:id="rId61" display="https://podminky.urs.cz/item/CS_URS_2021_02/59054100"/>
    <hyperlink ref="F487" r:id="rId62" display="https://podminky.urs.cz/item/CS_URS_2021_02/771571810"/>
    <hyperlink ref="F496" r:id="rId63" display="https://podminky.urs.cz/item/CS_URS_2021_02/771574113"/>
    <hyperlink ref="F505" r:id="rId64" display="https://podminky.urs.cz/item/CS_URS_2021_02/59761003"/>
    <hyperlink ref="F508" r:id="rId65" display="https://podminky.urs.cz/item/CS_URS_2021_02/771591112"/>
    <hyperlink ref="F517" r:id="rId66" display="https://podminky.urs.cz/item/CS_URS_2021_02/771591115"/>
    <hyperlink ref="F526" r:id="rId67" display="https://podminky.urs.cz/item/CS_URS_2021_02/771591264"/>
    <hyperlink ref="F535" r:id="rId68" display="https://podminky.urs.cz/item/CS_URS_2021_02/998771103"/>
    <hyperlink ref="F537" r:id="rId69" display="https://podminky.urs.cz/item/CS_URS_2021_02/998771181"/>
    <hyperlink ref="F539" r:id="rId70" display="https://podminky.urs.cz/item/CS_URS_2021_02/998771194"/>
    <hyperlink ref="F541" r:id="rId71" display="https://podminky.urs.cz/item/CS_URS_2021_02/998771199"/>
    <hyperlink ref="F545" r:id="rId72" display="https://podminky.urs.cz/item/CS_URS_2021_02/781111011"/>
    <hyperlink ref="F556" r:id="rId73" display="https://podminky.urs.cz/item/CS_URS_2021_02/781121011"/>
    <hyperlink ref="F567" r:id="rId74" display="https://podminky.urs.cz/item/CS_URS_2021_02/781131112"/>
    <hyperlink ref="F578" r:id="rId75" display="https://podminky.urs.cz/item/CS_URS_2021_02/781161021"/>
    <hyperlink ref="F585" r:id="rId76" display="https://podminky.urs.cz/item/CS_URS_2021_02/59054132"/>
    <hyperlink ref="F588" r:id="rId77" display="https://podminky.urs.cz/item/CS_URS_2021_02/781471810"/>
    <hyperlink ref="F597" r:id="rId78" display="https://podminky.urs.cz/item/CS_URS_2021_02/781474112"/>
    <hyperlink ref="F608" r:id="rId79" display="https://podminky.urs.cz/item/CS_URS_2021_02/59761026"/>
    <hyperlink ref="F611" r:id="rId80" display="https://podminky.urs.cz/item/CS_URS_2021_02/781477111"/>
    <hyperlink ref="F614" r:id="rId81" display="https://podminky.urs.cz/item/CS_URS_2021_02/781477112"/>
    <hyperlink ref="F617" r:id="rId82" display="https://podminky.urs.cz/item/CS_URS_2021_02/781479191"/>
    <hyperlink ref="F620" r:id="rId83" display="https://podminky.urs.cz/item/CS_URS_2021_02/781495115"/>
    <hyperlink ref="F627" r:id="rId84" display="https://podminky.urs.cz/item/CS_URS_2021_02/998781103"/>
    <hyperlink ref="F629" r:id="rId85" display="https://podminky.urs.cz/item/CS_URS_2021_02/998781181"/>
    <hyperlink ref="F631" r:id="rId86" display="https://podminky.urs.cz/item/CS_URS_2021_02/998781194"/>
    <hyperlink ref="F633" r:id="rId87" display="https://podminky.urs.cz/item/CS_URS_2021_02/998781199"/>
    <hyperlink ref="F637" r:id="rId88" display="https://podminky.urs.cz/item/CS_URS_2021_02/783324101"/>
    <hyperlink ref="F644" r:id="rId89" display="https://podminky.urs.cz/item/CS_URS_2021_02/783327101"/>
    <hyperlink ref="F652" r:id="rId90" display="https://podminky.urs.cz/item/CS_URS_2021_02/784111001"/>
    <hyperlink ref="F677" r:id="rId91" display="https://podminky.urs.cz/item/CS_URS_2021_02/784181101"/>
    <hyperlink ref="F694" r:id="rId92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2 a 8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735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ROUND((SUM(BE86:BE470)),  2)</f>
        <v>0</v>
      </c>
      <c r="G33" s="39"/>
      <c r="H33" s="39"/>
      <c r="I33" s="149">
        <v>0.20999999999999999</v>
      </c>
      <c r="J33" s="148">
        <f>ROUND(((SUM(BE86:BE470))*I33),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ROUND((SUM(BF86:BF470)),  2)</f>
        <v>0</v>
      </c>
      <c r="G34" s="39"/>
      <c r="H34" s="39"/>
      <c r="I34" s="149">
        <v>0.14999999999999999</v>
      </c>
      <c r="J34" s="148">
        <f>ROUND(((SUM(BF86:BF470))*I34),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ROUND((SUM(BG86:BG470)),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ROUND((SUM(BH86:BH470)),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ROUND((SUM(BI86:BI470)),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2 a 8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29. 8. 2021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J98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736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737</v>
      </c>
      <c r="E64" s="175"/>
      <c r="F64" s="175"/>
      <c r="G64" s="175"/>
      <c r="H64" s="175"/>
      <c r="I64" s="175"/>
      <c r="J64" s="176">
        <f>J194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738</v>
      </c>
      <c r="E65" s="175"/>
      <c r="F65" s="175"/>
      <c r="G65" s="175"/>
      <c r="H65" s="175"/>
      <c r="I65" s="175"/>
      <c r="J65" s="176">
        <f>J298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739</v>
      </c>
      <c r="E66" s="175"/>
      <c r="F66" s="175"/>
      <c r="G66" s="175"/>
      <c r="H66" s="175"/>
      <c r="I66" s="175"/>
      <c r="J66" s="176">
        <f>J456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Oprava stoupacího potrubí č. 2 a 8 v BD Čujkovova 32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ZTI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Ostrava</v>
      </c>
      <c r="G80" s="41"/>
      <c r="H80" s="41"/>
      <c r="I80" s="33" t="s">
        <v>23</v>
      </c>
      <c r="J80" s="73" t="str">
        <f>IF(J12="","",J12)</f>
        <v>29. 8. 2021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Úřad městského obvodu Ostrava Jih</v>
      </c>
      <c r="G82" s="41"/>
      <c r="H82" s="41"/>
      <c r="I82" s="33" t="s">
        <v>31</v>
      </c>
      <c r="J82" s="37" t="str">
        <f>E21</f>
        <v>Ing. Petr Fraš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Petr Fraš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115</v>
      </c>
      <c r="D85" s="181" t="s">
        <v>56</v>
      </c>
      <c r="E85" s="181" t="s">
        <v>52</v>
      </c>
      <c r="F85" s="181" t="s">
        <v>53</v>
      </c>
      <c r="G85" s="181" t="s">
        <v>116</v>
      </c>
      <c r="H85" s="181" t="s">
        <v>117</v>
      </c>
      <c r="I85" s="181" t="s">
        <v>118</v>
      </c>
      <c r="J85" s="181" t="s">
        <v>95</v>
      </c>
      <c r="K85" s="182" t="s">
        <v>119</v>
      </c>
      <c r="L85" s="183"/>
      <c r="M85" s="93" t="s">
        <v>19</v>
      </c>
      <c r="N85" s="94" t="s">
        <v>41</v>
      </c>
      <c r="O85" s="94" t="s">
        <v>120</v>
      </c>
      <c r="P85" s="94" t="s">
        <v>121</v>
      </c>
      <c r="Q85" s="94" t="s">
        <v>122</v>
      </c>
      <c r="R85" s="94" t="s">
        <v>123</v>
      </c>
      <c r="S85" s="94" t="s">
        <v>124</v>
      </c>
      <c r="T85" s="95" t="s">
        <v>125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P87+P98</f>
        <v>0</v>
      </c>
      <c r="Q86" s="97"/>
      <c r="R86" s="186">
        <f>R87+R98</f>
        <v>2.0372600000000003</v>
      </c>
      <c r="S86" s="97"/>
      <c r="T86" s="187">
        <f>T87+T98</f>
        <v>5.2142199999999992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96</v>
      </c>
      <c r="BK86" s="188">
        <f>BK87+BK98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127</v>
      </c>
      <c r="F87" s="192" t="s">
        <v>128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129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308</v>
      </c>
      <c r="F88" s="203" t="s">
        <v>309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SUM(P89:P97)</f>
        <v>0</v>
      </c>
      <c r="Q88" s="197"/>
      <c r="R88" s="198">
        <f>SUM(R89:R97)</f>
        <v>0</v>
      </c>
      <c r="S88" s="197"/>
      <c r="T88" s="199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129</v>
      </c>
      <c r="BK88" s="202">
        <f>SUM(BK89:BK97)</f>
        <v>0</v>
      </c>
    </row>
    <row r="89" s="2" customFormat="1" ht="24.15" customHeight="1">
      <c r="A89" s="39"/>
      <c r="B89" s="40"/>
      <c r="C89" s="205" t="s">
        <v>79</v>
      </c>
      <c r="D89" s="205" t="s">
        <v>132</v>
      </c>
      <c r="E89" s="206" t="s">
        <v>311</v>
      </c>
      <c r="F89" s="207" t="s">
        <v>312</v>
      </c>
      <c r="G89" s="208" t="s">
        <v>313</v>
      </c>
      <c r="H89" s="209">
        <v>5.2140000000000004</v>
      </c>
      <c r="I89" s="210"/>
      <c r="J89" s="211">
        <f>ROUND(I89*H89,2)</f>
        <v>0</v>
      </c>
      <c r="K89" s="207" t="s">
        <v>136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132</v>
      </c>
      <c r="AU89" s="216" t="s">
        <v>138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138</v>
      </c>
      <c r="BK89" s="217">
        <f>ROUND(I89*H89,2)</f>
        <v>0</v>
      </c>
      <c r="BL89" s="18" t="s">
        <v>137</v>
      </c>
      <c r="BM89" s="216" t="s">
        <v>740</v>
      </c>
    </row>
    <row r="90" s="2" customFormat="1">
      <c r="A90" s="39"/>
      <c r="B90" s="40"/>
      <c r="C90" s="41"/>
      <c r="D90" s="218" t="s">
        <v>140</v>
      </c>
      <c r="E90" s="41"/>
      <c r="F90" s="219" t="s">
        <v>315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138</v>
      </c>
    </row>
    <row r="91" s="2" customFormat="1" ht="21.75" customHeight="1">
      <c r="A91" s="39"/>
      <c r="B91" s="40"/>
      <c r="C91" s="205" t="s">
        <v>138</v>
      </c>
      <c r="D91" s="205" t="s">
        <v>132</v>
      </c>
      <c r="E91" s="206" t="s">
        <v>317</v>
      </c>
      <c r="F91" s="207" t="s">
        <v>318</v>
      </c>
      <c r="G91" s="208" t="s">
        <v>313</v>
      </c>
      <c r="H91" s="209">
        <v>5.2140000000000004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138</v>
      </c>
      <c r="AY91" s="18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138</v>
      </c>
      <c r="BK91" s="217">
        <f>ROUND(I91*H91,2)</f>
        <v>0</v>
      </c>
      <c r="BL91" s="18" t="s">
        <v>137</v>
      </c>
      <c r="BM91" s="216" t="s">
        <v>741</v>
      </c>
    </row>
    <row r="92" s="2" customFormat="1">
      <c r="A92" s="39"/>
      <c r="B92" s="40"/>
      <c r="C92" s="41"/>
      <c r="D92" s="218" t="s">
        <v>140</v>
      </c>
      <c r="E92" s="41"/>
      <c r="F92" s="219" t="s">
        <v>320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138</v>
      </c>
    </row>
    <row r="93" s="2" customFormat="1" ht="24.15" customHeight="1">
      <c r="A93" s="39"/>
      <c r="B93" s="40"/>
      <c r="C93" s="205" t="s">
        <v>130</v>
      </c>
      <c r="D93" s="205" t="s">
        <v>132</v>
      </c>
      <c r="E93" s="206" t="s">
        <v>322</v>
      </c>
      <c r="F93" s="207" t="s">
        <v>323</v>
      </c>
      <c r="G93" s="208" t="s">
        <v>313</v>
      </c>
      <c r="H93" s="209">
        <v>99.066000000000002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138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138</v>
      </c>
      <c r="BK93" s="217">
        <f>ROUND(I93*H93,2)</f>
        <v>0</v>
      </c>
      <c r="BL93" s="18" t="s">
        <v>137</v>
      </c>
      <c r="BM93" s="216" t="s">
        <v>742</v>
      </c>
    </row>
    <row r="94" s="2" customFormat="1">
      <c r="A94" s="39"/>
      <c r="B94" s="40"/>
      <c r="C94" s="41"/>
      <c r="D94" s="218" t="s">
        <v>140</v>
      </c>
      <c r="E94" s="41"/>
      <c r="F94" s="219" t="s">
        <v>325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138</v>
      </c>
    </row>
    <row r="95" s="14" customFormat="1">
      <c r="A95" s="14"/>
      <c r="B95" s="234"/>
      <c r="C95" s="235"/>
      <c r="D95" s="225" t="s">
        <v>142</v>
      </c>
      <c r="E95" s="235"/>
      <c r="F95" s="237" t="s">
        <v>743</v>
      </c>
      <c r="G95" s="235"/>
      <c r="H95" s="238">
        <v>99.066000000000002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142</v>
      </c>
      <c r="AU95" s="244" t="s">
        <v>138</v>
      </c>
      <c r="AV95" s="14" t="s">
        <v>138</v>
      </c>
      <c r="AW95" s="14" t="s">
        <v>4</v>
      </c>
      <c r="AX95" s="14" t="s">
        <v>79</v>
      </c>
      <c r="AY95" s="244" t="s">
        <v>129</v>
      </c>
    </row>
    <row r="96" s="2" customFormat="1" ht="24.15" customHeight="1">
      <c r="A96" s="39"/>
      <c r="B96" s="40"/>
      <c r="C96" s="205" t="s">
        <v>539</v>
      </c>
      <c r="D96" s="205" t="s">
        <v>132</v>
      </c>
      <c r="E96" s="206" t="s">
        <v>328</v>
      </c>
      <c r="F96" s="207" t="s">
        <v>329</v>
      </c>
      <c r="G96" s="208" t="s">
        <v>313</v>
      </c>
      <c r="H96" s="209">
        <v>5.2140000000000004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138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138</v>
      </c>
      <c r="BK96" s="217">
        <f>ROUND(I96*H96,2)</f>
        <v>0</v>
      </c>
      <c r="BL96" s="18" t="s">
        <v>137</v>
      </c>
      <c r="BM96" s="216" t="s">
        <v>744</v>
      </c>
    </row>
    <row r="97" s="2" customFormat="1">
      <c r="A97" s="39"/>
      <c r="B97" s="40"/>
      <c r="C97" s="41"/>
      <c r="D97" s="218" t="s">
        <v>140</v>
      </c>
      <c r="E97" s="41"/>
      <c r="F97" s="219" t="s">
        <v>331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138</v>
      </c>
    </row>
    <row r="98" s="12" customFormat="1" ht="25.92" customHeight="1">
      <c r="A98" s="12"/>
      <c r="B98" s="189"/>
      <c r="C98" s="190"/>
      <c r="D98" s="191" t="s">
        <v>70</v>
      </c>
      <c r="E98" s="192" t="s">
        <v>355</v>
      </c>
      <c r="F98" s="192" t="s">
        <v>356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P99+P194+P298+P456</f>
        <v>0</v>
      </c>
      <c r="Q98" s="197"/>
      <c r="R98" s="198">
        <f>R99+R194+R298+R456</f>
        <v>2.0372600000000003</v>
      </c>
      <c r="S98" s="197"/>
      <c r="T98" s="199">
        <f>T99+T194+T298+T456</f>
        <v>5.2142199999999992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138</v>
      </c>
      <c r="AT98" s="201" t="s">
        <v>70</v>
      </c>
      <c r="AU98" s="201" t="s">
        <v>71</v>
      </c>
      <c r="AY98" s="200" t="s">
        <v>129</v>
      </c>
      <c r="BK98" s="202">
        <f>BK99+BK194+BK298+BK456</f>
        <v>0</v>
      </c>
    </row>
    <row r="99" s="12" customFormat="1" ht="22.8" customHeight="1">
      <c r="A99" s="12"/>
      <c r="B99" s="189"/>
      <c r="C99" s="190"/>
      <c r="D99" s="191" t="s">
        <v>70</v>
      </c>
      <c r="E99" s="203" t="s">
        <v>745</v>
      </c>
      <c r="F99" s="203" t="s">
        <v>746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SUM(P100:P193)</f>
        <v>0</v>
      </c>
      <c r="Q99" s="197"/>
      <c r="R99" s="198">
        <f>SUM(R100:R193)</f>
        <v>0.34743999999999997</v>
      </c>
      <c r="S99" s="197"/>
      <c r="T99" s="199">
        <f>SUM(T100:T193)</f>
        <v>2.3927999999999998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138</v>
      </c>
      <c r="AT99" s="201" t="s">
        <v>70</v>
      </c>
      <c r="AU99" s="201" t="s">
        <v>79</v>
      </c>
      <c r="AY99" s="200" t="s">
        <v>129</v>
      </c>
      <c r="BK99" s="202">
        <f>SUM(BK100:BK193)</f>
        <v>0</v>
      </c>
    </row>
    <row r="100" s="2" customFormat="1" ht="16.5" customHeight="1">
      <c r="A100" s="39"/>
      <c r="B100" s="40"/>
      <c r="C100" s="205" t="s">
        <v>171</v>
      </c>
      <c r="D100" s="205" t="s">
        <v>132</v>
      </c>
      <c r="E100" s="206" t="s">
        <v>747</v>
      </c>
      <c r="F100" s="207" t="s">
        <v>748</v>
      </c>
      <c r="G100" s="208" t="s">
        <v>286</v>
      </c>
      <c r="H100" s="209">
        <v>48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0.014919999999999999</v>
      </c>
      <c r="T100" s="215">
        <f>S100*H100</f>
        <v>0.71615999999999991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243</v>
      </c>
      <c r="AT100" s="216" t="s">
        <v>132</v>
      </c>
      <c r="AU100" s="216" t="s">
        <v>138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138</v>
      </c>
      <c r="BK100" s="217">
        <f>ROUND(I100*H100,2)</f>
        <v>0</v>
      </c>
      <c r="BL100" s="18" t="s">
        <v>243</v>
      </c>
      <c r="BM100" s="216" t="s">
        <v>749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750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138</v>
      </c>
    </row>
    <row r="102" s="13" customFormat="1">
      <c r="A102" s="13"/>
      <c r="B102" s="223"/>
      <c r="C102" s="224"/>
      <c r="D102" s="225" t="s">
        <v>142</v>
      </c>
      <c r="E102" s="226" t="s">
        <v>19</v>
      </c>
      <c r="F102" s="227" t="s">
        <v>143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142</v>
      </c>
      <c r="AU102" s="233" t="s">
        <v>138</v>
      </c>
      <c r="AV102" s="13" t="s">
        <v>79</v>
      </c>
      <c r="AW102" s="13" t="s">
        <v>33</v>
      </c>
      <c r="AX102" s="13" t="s">
        <v>71</v>
      </c>
      <c r="AY102" s="233" t="s">
        <v>129</v>
      </c>
    </row>
    <row r="103" s="14" customFormat="1">
      <c r="A103" s="14"/>
      <c r="B103" s="234"/>
      <c r="C103" s="235"/>
      <c r="D103" s="225" t="s">
        <v>142</v>
      </c>
      <c r="E103" s="236" t="s">
        <v>19</v>
      </c>
      <c r="F103" s="237" t="s">
        <v>297</v>
      </c>
      <c r="G103" s="235"/>
      <c r="H103" s="238">
        <v>24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142</v>
      </c>
      <c r="AU103" s="244" t="s">
        <v>138</v>
      </c>
      <c r="AV103" s="14" t="s">
        <v>138</v>
      </c>
      <c r="AW103" s="14" t="s">
        <v>33</v>
      </c>
      <c r="AX103" s="14" t="s">
        <v>71</v>
      </c>
      <c r="AY103" s="244" t="s">
        <v>129</v>
      </c>
    </row>
    <row r="104" s="13" customFormat="1">
      <c r="A104" s="13"/>
      <c r="B104" s="223"/>
      <c r="C104" s="224"/>
      <c r="D104" s="225" t="s">
        <v>142</v>
      </c>
      <c r="E104" s="226" t="s">
        <v>19</v>
      </c>
      <c r="F104" s="227" t="s">
        <v>158</v>
      </c>
      <c r="G104" s="224"/>
      <c r="H104" s="226" t="s">
        <v>19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142</v>
      </c>
      <c r="AU104" s="233" t="s">
        <v>138</v>
      </c>
      <c r="AV104" s="13" t="s">
        <v>79</v>
      </c>
      <c r="AW104" s="13" t="s">
        <v>33</v>
      </c>
      <c r="AX104" s="13" t="s">
        <v>71</v>
      </c>
      <c r="AY104" s="233" t="s">
        <v>129</v>
      </c>
    </row>
    <row r="105" s="14" customFormat="1">
      <c r="A105" s="14"/>
      <c r="B105" s="234"/>
      <c r="C105" s="235"/>
      <c r="D105" s="225" t="s">
        <v>142</v>
      </c>
      <c r="E105" s="236" t="s">
        <v>19</v>
      </c>
      <c r="F105" s="237" t="s">
        <v>297</v>
      </c>
      <c r="G105" s="235"/>
      <c r="H105" s="238">
        <v>24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142</v>
      </c>
      <c r="AU105" s="244" t="s">
        <v>138</v>
      </c>
      <c r="AV105" s="14" t="s">
        <v>138</v>
      </c>
      <c r="AW105" s="14" t="s">
        <v>33</v>
      </c>
      <c r="AX105" s="14" t="s">
        <v>71</v>
      </c>
      <c r="AY105" s="244" t="s">
        <v>129</v>
      </c>
    </row>
    <row r="106" s="15" customFormat="1">
      <c r="A106" s="15"/>
      <c r="B106" s="245"/>
      <c r="C106" s="246"/>
      <c r="D106" s="225" t="s">
        <v>142</v>
      </c>
      <c r="E106" s="247" t="s">
        <v>19</v>
      </c>
      <c r="F106" s="248" t="s">
        <v>149</v>
      </c>
      <c r="G106" s="246"/>
      <c r="H106" s="249">
        <v>48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142</v>
      </c>
      <c r="AU106" s="255" t="s">
        <v>138</v>
      </c>
      <c r="AV106" s="15" t="s">
        <v>137</v>
      </c>
      <c r="AW106" s="15" t="s">
        <v>33</v>
      </c>
      <c r="AX106" s="15" t="s">
        <v>79</v>
      </c>
      <c r="AY106" s="255" t="s">
        <v>129</v>
      </c>
    </row>
    <row r="107" s="2" customFormat="1" ht="16.5" customHeight="1">
      <c r="A107" s="39"/>
      <c r="B107" s="40"/>
      <c r="C107" s="205" t="s">
        <v>159</v>
      </c>
      <c r="D107" s="205" t="s">
        <v>132</v>
      </c>
      <c r="E107" s="206" t="s">
        <v>751</v>
      </c>
      <c r="F107" s="207" t="s">
        <v>752</v>
      </c>
      <c r="G107" s="208" t="s">
        <v>286</v>
      </c>
      <c r="H107" s="209">
        <v>45.600000000000001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0.03065</v>
      </c>
      <c r="T107" s="215">
        <f>S107*H107</f>
        <v>1.39764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243</v>
      </c>
      <c r="AT107" s="216" t="s">
        <v>132</v>
      </c>
      <c r="AU107" s="216" t="s">
        <v>138</v>
      </c>
      <c r="AY107" s="18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138</v>
      </c>
      <c r="BK107" s="217">
        <f>ROUND(I107*H107,2)</f>
        <v>0</v>
      </c>
      <c r="BL107" s="18" t="s">
        <v>243</v>
      </c>
      <c r="BM107" s="216" t="s">
        <v>753</v>
      </c>
    </row>
    <row r="108" s="2" customFormat="1">
      <c r="A108" s="39"/>
      <c r="B108" s="40"/>
      <c r="C108" s="41"/>
      <c r="D108" s="218" t="s">
        <v>140</v>
      </c>
      <c r="E108" s="41"/>
      <c r="F108" s="219" t="s">
        <v>754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138</v>
      </c>
    </row>
    <row r="109" s="13" customFormat="1">
      <c r="A109" s="13"/>
      <c r="B109" s="223"/>
      <c r="C109" s="224"/>
      <c r="D109" s="225" t="s">
        <v>142</v>
      </c>
      <c r="E109" s="226" t="s">
        <v>19</v>
      </c>
      <c r="F109" s="227" t="s">
        <v>143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142</v>
      </c>
      <c r="AU109" s="233" t="s">
        <v>138</v>
      </c>
      <c r="AV109" s="13" t="s">
        <v>79</v>
      </c>
      <c r="AW109" s="13" t="s">
        <v>33</v>
      </c>
      <c r="AX109" s="13" t="s">
        <v>71</v>
      </c>
      <c r="AY109" s="233" t="s">
        <v>129</v>
      </c>
    </row>
    <row r="110" s="14" customFormat="1">
      <c r="A110" s="14"/>
      <c r="B110" s="234"/>
      <c r="C110" s="235"/>
      <c r="D110" s="225" t="s">
        <v>142</v>
      </c>
      <c r="E110" s="236" t="s">
        <v>19</v>
      </c>
      <c r="F110" s="237" t="s">
        <v>755</v>
      </c>
      <c r="G110" s="235"/>
      <c r="H110" s="238">
        <v>22.800000000000001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142</v>
      </c>
      <c r="AU110" s="244" t="s">
        <v>138</v>
      </c>
      <c r="AV110" s="14" t="s">
        <v>138</v>
      </c>
      <c r="AW110" s="14" t="s">
        <v>33</v>
      </c>
      <c r="AX110" s="14" t="s">
        <v>71</v>
      </c>
      <c r="AY110" s="244" t="s">
        <v>129</v>
      </c>
    </row>
    <row r="111" s="13" customFormat="1">
      <c r="A111" s="13"/>
      <c r="B111" s="223"/>
      <c r="C111" s="224"/>
      <c r="D111" s="225" t="s">
        <v>142</v>
      </c>
      <c r="E111" s="226" t="s">
        <v>19</v>
      </c>
      <c r="F111" s="227" t="s">
        <v>158</v>
      </c>
      <c r="G111" s="224"/>
      <c r="H111" s="226" t="s">
        <v>19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142</v>
      </c>
      <c r="AU111" s="233" t="s">
        <v>138</v>
      </c>
      <c r="AV111" s="13" t="s">
        <v>79</v>
      </c>
      <c r="AW111" s="13" t="s">
        <v>33</v>
      </c>
      <c r="AX111" s="13" t="s">
        <v>71</v>
      </c>
      <c r="AY111" s="233" t="s">
        <v>129</v>
      </c>
    </row>
    <row r="112" s="14" customFormat="1">
      <c r="A112" s="14"/>
      <c r="B112" s="234"/>
      <c r="C112" s="235"/>
      <c r="D112" s="225" t="s">
        <v>142</v>
      </c>
      <c r="E112" s="236" t="s">
        <v>19</v>
      </c>
      <c r="F112" s="237" t="s">
        <v>755</v>
      </c>
      <c r="G112" s="235"/>
      <c r="H112" s="238">
        <v>22.800000000000001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142</v>
      </c>
      <c r="AU112" s="244" t="s">
        <v>138</v>
      </c>
      <c r="AV112" s="14" t="s">
        <v>138</v>
      </c>
      <c r="AW112" s="14" t="s">
        <v>33</v>
      </c>
      <c r="AX112" s="14" t="s">
        <v>71</v>
      </c>
      <c r="AY112" s="244" t="s">
        <v>129</v>
      </c>
    </row>
    <row r="113" s="15" customFormat="1">
      <c r="A113" s="15"/>
      <c r="B113" s="245"/>
      <c r="C113" s="246"/>
      <c r="D113" s="225" t="s">
        <v>142</v>
      </c>
      <c r="E113" s="247" t="s">
        <v>19</v>
      </c>
      <c r="F113" s="248" t="s">
        <v>149</v>
      </c>
      <c r="G113" s="246"/>
      <c r="H113" s="249">
        <v>45.600000000000001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142</v>
      </c>
      <c r="AU113" s="255" t="s">
        <v>138</v>
      </c>
      <c r="AV113" s="15" t="s">
        <v>137</v>
      </c>
      <c r="AW113" s="15" t="s">
        <v>33</v>
      </c>
      <c r="AX113" s="15" t="s">
        <v>79</v>
      </c>
      <c r="AY113" s="255" t="s">
        <v>129</v>
      </c>
    </row>
    <row r="114" s="2" customFormat="1" ht="16.5" customHeight="1">
      <c r="A114" s="39"/>
      <c r="B114" s="40"/>
      <c r="C114" s="205" t="s">
        <v>182</v>
      </c>
      <c r="D114" s="205" t="s">
        <v>132</v>
      </c>
      <c r="E114" s="206" t="s">
        <v>756</v>
      </c>
      <c r="F114" s="207" t="s">
        <v>757</v>
      </c>
      <c r="G114" s="208" t="s">
        <v>286</v>
      </c>
      <c r="H114" s="209">
        <v>32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0.00040999999999999999</v>
      </c>
      <c r="R114" s="214">
        <f>Q114*H114</f>
        <v>0.01312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243</v>
      </c>
      <c r="AT114" s="216" t="s">
        <v>132</v>
      </c>
      <c r="AU114" s="216" t="s">
        <v>138</v>
      </c>
      <c r="AY114" s="18" t="s">
        <v>129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138</v>
      </c>
      <c r="BK114" s="217">
        <f>ROUND(I114*H114,2)</f>
        <v>0</v>
      </c>
      <c r="BL114" s="18" t="s">
        <v>243</v>
      </c>
      <c r="BM114" s="216" t="s">
        <v>758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759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138</v>
      </c>
    </row>
    <row r="116" s="13" customFormat="1">
      <c r="A116" s="13"/>
      <c r="B116" s="223"/>
      <c r="C116" s="224"/>
      <c r="D116" s="225" t="s">
        <v>142</v>
      </c>
      <c r="E116" s="226" t="s">
        <v>19</v>
      </c>
      <c r="F116" s="227" t="s">
        <v>143</v>
      </c>
      <c r="G116" s="224"/>
      <c r="H116" s="226" t="s">
        <v>19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142</v>
      </c>
      <c r="AU116" s="233" t="s">
        <v>138</v>
      </c>
      <c r="AV116" s="13" t="s">
        <v>79</v>
      </c>
      <c r="AW116" s="13" t="s">
        <v>33</v>
      </c>
      <c r="AX116" s="13" t="s">
        <v>71</v>
      </c>
      <c r="AY116" s="233" t="s">
        <v>129</v>
      </c>
    </row>
    <row r="117" s="14" customFormat="1">
      <c r="A117" s="14"/>
      <c r="B117" s="234"/>
      <c r="C117" s="235"/>
      <c r="D117" s="225" t="s">
        <v>142</v>
      </c>
      <c r="E117" s="236" t="s">
        <v>19</v>
      </c>
      <c r="F117" s="237" t="s">
        <v>760</v>
      </c>
      <c r="G117" s="235"/>
      <c r="H117" s="238">
        <v>20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142</v>
      </c>
      <c r="AU117" s="244" t="s">
        <v>138</v>
      </c>
      <c r="AV117" s="14" t="s">
        <v>138</v>
      </c>
      <c r="AW117" s="14" t="s">
        <v>33</v>
      </c>
      <c r="AX117" s="14" t="s">
        <v>71</v>
      </c>
      <c r="AY117" s="244" t="s">
        <v>129</v>
      </c>
    </row>
    <row r="118" s="13" customFormat="1">
      <c r="A118" s="13"/>
      <c r="B118" s="223"/>
      <c r="C118" s="224"/>
      <c r="D118" s="225" t="s">
        <v>142</v>
      </c>
      <c r="E118" s="226" t="s">
        <v>19</v>
      </c>
      <c r="F118" s="227" t="s">
        <v>158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142</v>
      </c>
      <c r="AU118" s="233" t="s">
        <v>138</v>
      </c>
      <c r="AV118" s="13" t="s">
        <v>79</v>
      </c>
      <c r="AW118" s="13" t="s">
        <v>33</v>
      </c>
      <c r="AX118" s="13" t="s">
        <v>71</v>
      </c>
      <c r="AY118" s="233" t="s">
        <v>129</v>
      </c>
    </row>
    <row r="119" s="14" customFormat="1">
      <c r="A119" s="14"/>
      <c r="B119" s="234"/>
      <c r="C119" s="235"/>
      <c r="D119" s="225" t="s">
        <v>142</v>
      </c>
      <c r="E119" s="236" t="s">
        <v>19</v>
      </c>
      <c r="F119" s="237" t="s">
        <v>761</v>
      </c>
      <c r="G119" s="235"/>
      <c r="H119" s="238">
        <v>12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142</v>
      </c>
      <c r="AU119" s="244" t="s">
        <v>138</v>
      </c>
      <c r="AV119" s="14" t="s">
        <v>138</v>
      </c>
      <c r="AW119" s="14" t="s">
        <v>33</v>
      </c>
      <c r="AX119" s="14" t="s">
        <v>71</v>
      </c>
      <c r="AY119" s="244" t="s">
        <v>129</v>
      </c>
    </row>
    <row r="120" s="15" customFormat="1">
      <c r="A120" s="15"/>
      <c r="B120" s="245"/>
      <c r="C120" s="246"/>
      <c r="D120" s="225" t="s">
        <v>142</v>
      </c>
      <c r="E120" s="247" t="s">
        <v>19</v>
      </c>
      <c r="F120" s="248" t="s">
        <v>149</v>
      </c>
      <c r="G120" s="246"/>
      <c r="H120" s="249">
        <v>32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142</v>
      </c>
      <c r="AU120" s="255" t="s">
        <v>138</v>
      </c>
      <c r="AV120" s="15" t="s">
        <v>137</v>
      </c>
      <c r="AW120" s="15" t="s">
        <v>33</v>
      </c>
      <c r="AX120" s="15" t="s">
        <v>79</v>
      </c>
      <c r="AY120" s="255" t="s">
        <v>129</v>
      </c>
    </row>
    <row r="121" s="2" customFormat="1" ht="16.5" customHeight="1">
      <c r="A121" s="39"/>
      <c r="B121" s="40"/>
      <c r="C121" s="205" t="s">
        <v>189</v>
      </c>
      <c r="D121" s="205" t="s">
        <v>132</v>
      </c>
      <c r="E121" s="206" t="s">
        <v>762</v>
      </c>
      <c r="F121" s="207" t="s">
        <v>763</v>
      </c>
      <c r="G121" s="208" t="s">
        <v>286</v>
      </c>
      <c r="H121" s="209">
        <v>82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0.00048000000000000001</v>
      </c>
      <c r="R121" s="214">
        <f>Q121*H121</f>
        <v>0.039359999999999999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243</v>
      </c>
      <c r="AT121" s="216" t="s">
        <v>132</v>
      </c>
      <c r="AU121" s="216" t="s">
        <v>138</v>
      </c>
      <c r="AY121" s="18" t="s">
        <v>129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138</v>
      </c>
      <c r="BK121" s="217">
        <f>ROUND(I121*H121,2)</f>
        <v>0</v>
      </c>
      <c r="BL121" s="18" t="s">
        <v>243</v>
      </c>
      <c r="BM121" s="216" t="s">
        <v>764</v>
      </c>
    </row>
    <row r="122" s="2" customFormat="1">
      <c r="A122" s="39"/>
      <c r="B122" s="40"/>
      <c r="C122" s="41"/>
      <c r="D122" s="218" t="s">
        <v>140</v>
      </c>
      <c r="E122" s="41"/>
      <c r="F122" s="219" t="s">
        <v>765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138</v>
      </c>
    </row>
    <row r="123" s="13" customFormat="1">
      <c r="A123" s="13"/>
      <c r="B123" s="223"/>
      <c r="C123" s="224"/>
      <c r="D123" s="225" t="s">
        <v>142</v>
      </c>
      <c r="E123" s="226" t="s">
        <v>19</v>
      </c>
      <c r="F123" s="227" t="s">
        <v>143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142</v>
      </c>
      <c r="AU123" s="233" t="s">
        <v>138</v>
      </c>
      <c r="AV123" s="13" t="s">
        <v>79</v>
      </c>
      <c r="AW123" s="13" t="s">
        <v>33</v>
      </c>
      <c r="AX123" s="13" t="s">
        <v>71</v>
      </c>
      <c r="AY123" s="233" t="s">
        <v>129</v>
      </c>
    </row>
    <row r="124" s="14" customFormat="1">
      <c r="A124" s="14"/>
      <c r="B124" s="234"/>
      <c r="C124" s="235"/>
      <c r="D124" s="225" t="s">
        <v>142</v>
      </c>
      <c r="E124" s="236" t="s">
        <v>19</v>
      </c>
      <c r="F124" s="237" t="s">
        <v>766</v>
      </c>
      <c r="G124" s="235"/>
      <c r="H124" s="238">
        <v>36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142</v>
      </c>
      <c r="AU124" s="244" t="s">
        <v>138</v>
      </c>
      <c r="AV124" s="14" t="s">
        <v>138</v>
      </c>
      <c r="AW124" s="14" t="s">
        <v>33</v>
      </c>
      <c r="AX124" s="14" t="s">
        <v>71</v>
      </c>
      <c r="AY124" s="244" t="s">
        <v>129</v>
      </c>
    </row>
    <row r="125" s="14" customFormat="1">
      <c r="A125" s="14"/>
      <c r="B125" s="234"/>
      <c r="C125" s="235"/>
      <c r="D125" s="225" t="s">
        <v>142</v>
      </c>
      <c r="E125" s="236" t="s">
        <v>19</v>
      </c>
      <c r="F125" s="237" t="s">
        <v>767</v>
      </c>
      <c r="G125" s="235"/>
      <c r="H125" s="238">
        <v>16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142</v>
      </c>
      <c r="AU125" s="244" t="s">
        <v>138</v>
      </c>
      <c r="AV125" s="14" t="s">
        <v>138</v>
      </c>
      <c r="AW125" s="14" t="s">
        <v>33</v>
      </c>
      <c r="AX125" s="14" t="s">
        <v>71</v>
      </c>
      <c r="AY125" s="244" t="s">
        <v>129</v>
      </c>
    </row>
    <row r="126" s="13" customFormat="1">
      <c r="A126" s="13"/>
      <c r="B126" s="223"/>
      <c r="C126" s="224"/>
      <c r="D126" s="225" t="s">
        <v>142</v>
      </c>
      <c r="E126" s="226" t="s">
        <v>19</v>
      </c>
      <c r="F126" s="227" t="s">
        <v>158</v>
      </c>
      <c r="G126" s="224"/>
      <c r="H126" s="226" t="s">
        <v>19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142</v>
      </c>
      <c r="AU126" s="233" t="s">
        <v>138</v>
      </c>
      <c r="AV126" s="13" t="s">
        <v>79</v>
      </c>
      <c r="AW126" s="13" t="s">
        <v>33</v>
      </c>
      <c r="AX126" s="13" t="s">
        <v>71</v>
      </c>
      <c r="AY126" s="233" t="s">
        <v>129</v>
      </c>
    </row>
    <row r="127" s="14" customFormat="1">
      <c r="A127" s="14"/>
      <c r="B127" s="234"/>
      <c r="C127" s="235"/>
      <c r="D127" s="225" t="s">
        <v>142</v>
      </c>
      <c r="E127" s="236" t="s">
        <v>19</v>
      </c>
      <c r="F127" s="237" t="s">
        <v>768</v>
      </c>
      <c r="G127" s="235"/>
      <c r="H127" s="238">
        <v>18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142</v>
      </c>
      <c r="AU127" s="244" t="s">
        <v>138</v>
      </c>
      <c r="AV127" s="14" t="s">
        <v>138</v>
      </c>
      <c r="AW127" s="14" t="s">
        <v>33</v>
      </c>
      <c r="AX127" s="14" t="s">
        <v>71</v>
      </c>
      <c r="AY127" s="244" t="s">
        <v>129</v>
      </c>
    </row>
    <row r="128" s="14" customFormat="1">
      <c r="A128" s="14"/>
      <c r="B128" s="234"/>
      <c r="C128" s="235"/>
      <c r="D128" s="225" t="s">
        <v>142</v>
      </c>
      <c r="E128" s="236" t="s">
        <v>19</v>
      </c>
      <c r="F128" s="237" t="s">
        <v>769</v>
      </c>
      <c r="G128" s="235"/>
      <c r="H128" s="238">
        <v>12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142</v>
      </c>
      <c r="AU128" s="244" t="s">
        <v>138</v>
      </c>
      <c r="AV128" s="14" t="s">
        <v>138</v>
      </c>
      <c r="AW128" s="14" t="s">
        <v>33</v>
      </c>
      <c r="AX128" s="14" t="s">
        <v>71</v>
      </c>
      <c r="AY128" s="244" t="s">
        <v>129</v>
      </c>
    </row>
    <row r="129" s="15" customFormat="1">
      <c r="A129" s="15"/>
      <c r="B129" s="245"/>
      <c r="C129" s="246"/>
      <c r="D129" s="225" t="s">
        <v>142</v>
      </c>
      <c r="E129" s="247" t="s">
        <v>19</v>
      </c>
      <c r="F129" s="248" t="s">
        <v>149</v>
      </c>
      <c r="G129" s="246"/>
      <c r="H129" s="249">
        <v>82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142</v>
      </c>
      <c r="AU129" s="255" t="s">
        <v>138</v>
      </c>
      <c r="AV129" s="15" t="s">
        <v>137</v>
      </c>
      <c r="AW129" s="15" t="s">
        <v>33</v>
      </c>
      <c r="AX129" s="15" t="s">
        <v>79</v>
      </c>
      <c r="AY129" s="255" t="s">
        <v>129</v>
      </c>
    </row>
    <row r="130" s="2" customFormat="1" ht="16.5" customHeight="1">
      <c r="A130" s="39"/>
      <c r="B130" s="40"/>
      <c r="C130" s="205" t="s">
        <v>194</v>
      </c>
      <c r="D130" s="205" t="s">
        <v>132</v>
      </c>
      <c r="E130" s="206" t="s">
        <v>770</v>
      </c>
      <c r="F130" s="207" t="s">
        <v>771</v>
      </c>
      <c r="G130" s="208" t="s">
        <v>286</v>
      </c>
      <c r="H130" s="209">
        <v>36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0.0022399999999999998</v>
      </c>
      <c r="R130" s="214">
        <f>Q130*H130</f>
        <v>0.080639999999999989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243</v>
      </c>
      <c r="AT130" s="216" t="s">
        <v>132</v>
      </c>
      <c r="AU130" s="216" t="s">
        <v>138</v>
      </c>
      <c r="AY130" s="18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138</v>
      </c>
      <c r="BK130" s="217">
        <f>ROUND(I130*H130,2)</f>
        <v>0</v>
      </c>
      <c r="BL130" s="18" t="s">
        <v>243</v>
      </c>
      <c r="BM130" s="216" t="s">
        <v>772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773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138</v>
      </c>
    </row>
    <row r="132" s="13" customFormat="1">
      <c r="A132" s="13"/>
      <c r="B132" s="223"/>
      <c r="C132" s="224"/>
      <c r="D132" s="225" t="s">
        <v>142</v>
      </c>
      <c r="E132" s="226" t="s">
        <v>19</v>
      </c>
      <c r="F132" s="227" t="s">
        <v>143</v>
      </c>
      <c r="G132" s="224"/>
      <c r="H132" s="226" t="s">
        <v>19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142</v>
      </c>
      <c r="AU132" s="233" t="s">
        <v>138</v>
      </c>
      <c r="AV132" s="13" t="s">
        <v>79</v>
      </c>
      <c r="AW132" s="13" t="s">
        <v>33</v>
      </c>
      <c r="AX132" s="13" t="s">
        <v>71</v>
      </c>
      <c r="AY132" s="233" t="s">
        <v>129</v>
      </c>
    </row>
    <row r="133" s="14" customFormat="1">
      <c r="A133" s="14"/>
      <c r="B133" s="234"/>
      <c r="C133" s="235"/>
      <c r="D133" s="225" t="s">
        <v>142</v>
      </c>
      <c r="E133" s="236" t="s">
        <v>19</v>
      </c>
      <c r="F133" s="237" t="s">
        <v>774</v>
      </c>
      <c r="G133" s="235"/>
      <c r="H133" s="238">
        <v>18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142</v>
      </c>
      <c r="AU133" s="244" t="s">
        <v>138</v>
      </c>
      <c r="AV133" s="14" t="s">
        <v>138</v>
      </c>
      <c r="AW133" s="14" t="s">
        <v>33</v>
      </c>
      <c r="AX133" s="14" t="s">
        <v>71</v>
      </c>
      <c r="AY133" s="244" t="s">
        <v>129</v>
      </c>
    </row>
    <row r="134" s="13" customFormat="1">
      <c r="A134" s="13"/>
      <c r="B134" s="223"/>
      <c r="C134" s="224"/>
      <c r="D134" s="225" t="s">
        <v>142</v>
      </c>
      <c r="E134" s="226" t="s">
        <v>19</v>
      </c>
      <c r="F134" s="227" t="s">
        <v>158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142</v>
      </c>
      <c r="AU134" s="233" t="s">
        <v>138</v>
      </c>
      <c r="AV134" s="13" t="s">
        <v>79</v>
      </c>
      <c r="AW134" s="13" t="s">
        <v>33</v>
      </c>
      <c r="AX134" s="13" t="s">
        <v>71</v>
      </c>
      <c r="AY134" s="233" t="s">
        <v>129</v>
      </c>
    </row>
    <row r="135" s="14" customFormat="1">
      <c r="A135" s="14"/>
      <c r="B135" s="234"/>
      <c r="C135" s="235"/>
      <c r="D135" s="225" t="s">
        <v>142</v>
      </c>
      <c r="E135" s="236" t="s">
        <v>19</v>
      </c>
      <c r="F135" s="237" t="s">
        <v>774</v>
      </c>
      <c r="G135" s="235"/>
      <c r="H135" s="238">
        <v>18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142</v>
      </c>
      <c r="AU135" s="244" t="s">
        <v>138</v>
      </c>
      <c r="AV135" s="14" t="s">
        <v>138</v>
      </c>
      <c r="AW135" s="14" t="s">
        <v>33</v>
      </c>
      <c r="AX135" s="14" t="s">
        <v>71</v>
      </c>
      <c r="AY135" s="244" t="s">
        <v>129</v>
      </c>
    </row>
    <row r="136" s="15" customFormat="1">
      <c r="A136" s="15"/>
      <c r="B136" s="245"/>
      <c r="C136" s="246"/>
      <c r="D136" s="225" t="s">
        <v>142</v>
      </c>
      <c r="E136" s="247" t="s">
        <v>19</v>
      </c>
      <c r="F136" s="248" t="s">
        <v>149</v>
      </c>
      <c r="G136" s="246"/>
      <c r="H136" s="249">
        <v>36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142</v>
      </c>
      <c r="AU136" s="255" t="s">
        <v>138</v>
      </c>
      <c r="AV136" s="15" t="s">
        <v>137</v>
      </c>
      <c r="AW136" s="15" t="s">
        <v>33</v>
      </c>
      <c r="AX136" s="15" t="s">
        <v>79</v>
      </c>
      <c r="AY136" s="255" t="s">
        <v>129</v>
      </c>
    </row>
    <row r="137" s="2" customFormat="1" ht="16.5" customHeight="1">
      <c r="A137" s="39"/>
      <c r="B137" s="40"/>
      <c r="C137" s="205" t="s">
        <v>202</v>
      </c>
      <c r="D137" s="205" t="s">
        <v>132</v>
      </c>
      <c r="E137" s="206" t="s">
        <v>775</v>
      </c>
      <c r="F137" s="207" t="s">
        <v>776</v>
      </c>
      <c r="G137" s="208" t="s">
        <v>286</v>
      </c>
      <c r="H137" s="209">
        <v>45.600000000000001</v>
      </c>
      <c r="I137" s="210"/>
      <c r="J137" s="211">
        <f>ROUND(I137*H137,2)</f>
        <v>0</v>
      </c>
      <c r="K137" s="207" t="s">
        <v>136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0.0047000000000000002</v>
      </c>
      <c r="R137" s="214">
        <f>Q137*H137</f>
        <v>0.21432000000000001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243</v>
      </c>
      <c r="AT137" s="216" t="s">
        <v>132</v>
      </c>
      <c r="AU137" s="216" t="s">
        <v>138</v>
      </c>
      <c r="AY137" s="18" t="s">
        <v>129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138</v>
      </c>
      <c r="BK137" s="217">
        <f>ROUND(I137*H137,2)</f>
        <v>0</v>
      </c>
      <c r="BL137" s="18" t="s">
        <v>243</v>
      </c>
      <c r="BM137" s="216" t="s">
        <v>777</v>
      </c>
    </row>
    <row r="138" s="2" customFormat="1">
      <c r="A138" s="39"/>
      <c r="B138" s="40"/>
      <c r="C138" s="41"/>
      <c r="D138" s="218" t="s">
        <v>140</v>
      </c>
      <c r="E138" s="41"/>
      <c r="F138" s="219" t="s">
        <v>778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138</v>
      </c>
    </row>
    <row r="139" s="13" customFormat="1">
      <c r="A139" s="13"/>
      <c r="B139" s="223"/>
      <c r="C139" s="224"/>
      <c r="D139" s="225" t="s">
        <v>142</v>
      </c>
      <c r="E139" s="226" t="s">
        <v>19</v>
      </c>
      <c r="F139" s="227" t="s">
        <v>143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142</v>
      </c>
      <c r="AU139" s="233" t="s">
        <v>138</v>
      </c>
      <c r="AV139" s="13" t="s">
        <v>79</v>
      </c>
      <c r="AW139" s="13" t="s">
        <v>33</v>
      </c>
      <c r="AX139" s="13" t="s">
        <v>71</v>
      </c>
      <c r="AY139" s="233" t="s">
        <v>129</v>
      </c>
    </row>
    <row r="140" s="14" customFormat="1">
      <c r="A140" s="14"/>
      <c r="B140" s="234"/>
      <c r="C140" s="235"/>
      <c r="D140" s="225" t="s">
        <v>142</v>
      </c>
      <c r="E140" s="236" t="s">
        <v>19</v>
      </c>
      <c r="F140" s="237" t="s">
        <v>755</v>
      </c>
      <c r="G140" s="235"/>
      <c r="H140" s="238">
        <v>22.800000000000001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142</v>
      </c>
      <c r="AU140" s="244" t="s">
        <v>138</v>
      </c>
      <c r="AV140" s="14" t="s">
        <v>138</v>
      </c>
      <c r="AW140" s="14" t="s">
        <v>33</v>
      </c>
      <c r="AX140" s="14" t="s">
        <v>71</v>
      </c>
      <c r="AY140" s="244" t="s">
        <v>129</v>
      </c>
    </row>
    <row r="141" s="13" customFormat="1">
      <c r="A141" s="13"/>
      <c r="B141" s="223"/>
      <c r="C141" s="224"/>
      <c r="D141" s="225" t="s">
        <v>142</v>
      </c>
      <c r="E141" s="226" t="s">
        <v>19</v>
      </c>
      <c r="F141" s="227" t="s">
        <v>158</v>
      </c>
      <c r="G141" s="224"/>
      <c r="H141" s="226" t="s">
        <v>19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142</v>
      </c>
      <c r="AU141" s="233" t="s">
        <v>138</v>
      </c>
      <c r="AV141" s="13" t="s">
        <v>79</v>
      </c>
      <c r="AW141" s="13" t="s">
        <v>33</v>
      </c>
      <c r="AX141" s="13" t="s">
        <v>71</v>
      </c>
      <c r="AY141" s="233" t="s">
        <v>129</v>
      </c>
    </row>
    <row r="142" s="14" customFormat="1">
      <c r="A142" s="14"/>
      <c r="B142" s="234"/>
      <c r="C142" s="235"/>
      <c r="D142" s="225" t="s">
        <v>142</v>
      </c>
      <c r="E142" s="236" t="s">
        <v>19</v>
      </c>
      <c r="F142" s="237" t="s">
        <v>755</v>
      </c>
      <c r="G142" s="235"/>
      <c r="H142" s="238">
        <v>22.800000000000001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142</v>
      </c>
      <c r="AU142" s="244" t="s">
        <v>138</v>
      </c>
      <c r="AV142" s="14" t="s">
        <v>138</v>
      </c>
      <c r="AW142" s="14" t="s">
        <v>33</v>
      </c>
      <c r="AX142" s="14" t="s">
        <v>71</v>
      </c>
      <c r="AY142" s="244" t="s">
        <v>129</v>
      </c>
    </row>
    <row r="143" s="15" customFormat="1">
      <c r="A143" s="15"/>
      <c r="B143" s="245"/>
      <c r="C143" s="246"/>
      <c r="D143" s="225" t="s">
        <v>142</v>
      </c>
      <c r="E143" s="247" t="s">
        <v>19</v>
      </c>
      <c r="F143" s="248" t="s">
        <v>149</v>
      </c>
      <c r="G143" s="246"/>
      <c r="H143" s="249">
        <v>45.600000000000001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142</v>
      </c>
      <c r="AU143" s="255" t="s">
        <v>138</v>
      </c>
      <c r="AV143" s="15" t="s">
        <v>137</v>
      </c>
      <c r="AW143" s="15" t="s">
        <v>33</v>
      </c>
      <c r="AX143" s="15" t="s">
        <v>79</v>
      </c>
      <c r="AY143" s="255" t="s">
        <v>129</v>
      </c>
    </row>
    <row r="144" s="2" customFormat="1" ht="16.5" customHeight="1">
      <c r="A144" s="39"/>
      <c r="B144" s="40"/>
      <c r="C144" s="205" t="s">
        <v>210</v>
      </c>
      <c r="D144" s="205" t="s">
        <v>132</v>
      </c>
      <c r="E144" s="206" t="s">
        <v>779</v>
      </c>
      <c r="F144" s="207" t="s">
        <v>780</v>
      </c>
      <c r="G144" s="208" t="s">
        <v>213</v>
      </c>
      <c r="H144" s="209">
        <v>15</v>
      </c>
      <c r="I144" s="210"/>
      <c r="J144" s="211">
        <f>ROUND(I144*H144,2)</f>
        <v>0</v>
      </c>
      <c r="K144" s="207" t="s">
        <v>136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243</v>
      </c>
      <c r="AT144" s="216" t="s">
        <v>132</v>
      </c>
      <c r="AU144" s="216" t="s">
        <v>138</v>
      </c>
      <c r="AY144" s="18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138</v>
      </c>
      <c r="BK144" s="217">
        <f>ROUND(I144*H144,2)</f>
        <v>0</v>
      </c>
      <c r="BL144" s="18" t="s">
        <v>243</v>
      </c>
      <c r="BM144" s="216" t="s">
        <v>781</v>
      </c>
    </row>
    <row r="145" s="2" customFormat="1">
      <c r="A145" s="39"/>
      <c r="B145" s="40"/>
      <c r="C145" s="41"/>
      <c r="D145" s="218" t="s">
        <v>140</v>
      </c>
      <c r="E145" s="41"/>
      <c r="F145" s="219" t="s">
        <v>782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138</v>
      </c>
    </row>
    <row r="146" s="13" customFormat="1">
      <c r="A146" s="13"/>
      <c r="B146" s="223"/>
      <c r="C146" s="224"/>
      <c r="D146" s="225" t="s">
        <v>142</v>
      </c>
      <c r="E146" s="226" t="s">
        <v>19</v>
      </c>
      <c r="F146" s="227" t="s">
        <v>783</v>
      </c>
      <c r="G146" s="224"/>
      <c r="H146" s="226" t="s">
        <v>19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142</v>
      </c>
      <c r="AU146" s="233" t="s">
        <v>138</v>
      </c>
      <c r="AV146" s="13" t="s">
        <v>79</v>
      </c>
      <c r="AW146" s="13" t="s">
        <v>33</v>
      </c>
      <c r="AX146" s="13" t="s">
        <v>71</v>
      </c>
      <c r="AY146" s="233" t="s">
        <v>129</v>
      </c>
    </row>
    <row r="147" s="14" customFormat="1">
      <c r="A147" s="14"/>
      <c r="B147" s="234"/>
      <c r="C147" s="235"/>
      <c r="D147" s="225" t="s">
        <v>142</v>
      </c>
      <c r="E147" s="236" t="s">
        <v>19</v>
      </c>
      <c r="F147" s="237" t="s">
        <v>194</v>
      </c>
      <c r="G147" s="235"/>
      <c r="H147" s="238">
        <v>9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142</v>
      </c>
      <c r="AU147" s="244" t="s">
        <v>138</v>
      </c>
      <c r="AV147" s="14" t="s">
        <v>138</v>
      </c>
      <c r="AW147" s="14" t="s">
        <v>33</v>
      </c>
      <c r="AX147" s="14" t="s">
        <v>71</v>
      </c>
      <c r="AY147" s="244" t="s">
        <v>129</v>
      </c>
    </row>
    <row r="148" s="13" customFormat="1">
      <c r="A148" s="13"/>
      <c r="B148" s="223"/>
      <c r="C148" s="224"/>
      <c r="D148" s="225" t="s">
        <v>142</v>
      </c>
      <c r="E148" s="226" t="s">
        <v>19</v>
      </c>
      <c r="F148" s="227" t="s">
        <v>784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142</v>
      </c>
      <c r="AU148" s="233" t="s">
        <v>138</v>
      </c>
      <c r="AV148" s="13" t="s">
        <v>79</v>
      </c>
      <c r="AW148" s="13" t="s">
        <v>33</v>
      </c>
      <c r="AX148" s="13" t="s">
        <v>71</v>
      </c>
      <c r="AY148" s="233" t="s">
        <v>129</v>
      </c>
    </row>
    <row r="149" s="14" customFormat="1">
      <c r="A149" s="14"/>
      <c r="B149" s="234"/>
      <c r="C149" s="235"/>
      <c r="D149" s="225" t="s">
        <v>142</v>
      </c>
      <c r="E149" s="236" t="s">
        <v>19</v>
      </c>
      <c r="F149" s="237" t="s">
        <v>159</v>
      </c>
      <c r="G149" s="235"/>
      <c r="H149" s="238">
        <v>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142</v>
      </c>
      <c r="AU149" s="244" t="s">
        <v>138</v>
      </c>
      <c r="AV149" s="14" t="s">
        <v>138</v>
      </c>
      <c r="AW149" s="14" t="s">
        <v>33</v>
      </c>
      <c r="AX149" s="14" t="s">
        <v>71</v>
      </c>
      <c r="AY149" s="244" t="s">
        <v>129</v>
      </c>
    </row>
    <row r="150" s="15" customFormat="1">
      <c r="A150" s="15"/>
      <c r="B150" s="245"/>
      <c r="C150" s="246"/>
      <c r="D150" s="225" t="s">
        <v>142</v>
      </c>
      <c r="E150" s="247" t="s">
        <v>19</v>
      </c>
      <c r="F150" s="248" t="s">
        <v>149</v>
      </c>
      <c r="G150" s="246"/>
      <c r="H150" s="249">
        <v>15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142</v>
      </c>
      <c r="AU150" s="255" t="s">
        <v>138</v>
      </c>
      <c r="AV150" s="15" t="s">
        <v>137</v>
      </c>
      <c r="AW150" s="15" t="s">
        <v>33</v>
      </c>
      <c r="AX150" s="15" t="s">
        <v>79</v>
      </c>
      <c r="AY150" s="255" t="s">
        <v>129</v>
      </c>
    </row>
    <row r="151" s="2" customFormat="1" ht="16.5" customHeight="1">
      <c r="A151" s="39"/>
      <c r="B151" s="40"/>
      <c r="C151" s="205" t="s">
        <v>216</v>
      </c>
      <c r="D151" s="205" t="s">
        <v>132</v>
      </c>
      <c r="E151" s="206" t="s">
        <v>785</v>
      </c>
      <c r="F151" s="207" t="s">
        <v>786</v>
      </c>
      <c r="G151" s="208" t="s">
        <v>213</v>
      </c>
      <c r="H151" s="209">
        <v>35</v>
      </c>
      <c r="I151" s="210"/>
      <c r="J151" s="211">
        <f>ROUND(I151*H151,2)</f>
        <v>0</v>
      </c>
      <c r="K151" s="207" t="s">
        <v>136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243</v>
      </c>
      <c r="AT151" s="216" t="s">
        <v>132</v>
      </c>
      <c r="AU151" s="216" t="s">
        <v>138</v>
      </c>
      <c r="AY151" s="18" t="s">
        <v>129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138</v>
      </c>
      <c r="BK151" s="217">
        <f>ROUND(I151*H151,2)</f>
        <v>0</v>
      </c>
      <c r="BL151" s="18" t="s">
        <v>243</v>
      </c>
      <c r="BM151" s="216" t="s">
        <v>787</v>
      </c>
    </row>
    <row r="152" s="2" customFormat="1">
      <c r="A152" s="39"/>
      <c r="B152" s="40"/>
      <c r="C152" s="41"/>
      <c r="D152" s="218" t="s">
        <v>140</v>
      </c>
      <c r="E152" s="41"/>
      <c r="F152" s="219" t="s">
        <v>788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138</v>
      </c>
    </row>
    <row r="153" s="13" customFormat="1">
      <c r="A153" s="13"/>
      <c r="B153" s="223"/>
      <c r="C153" s="224"/>
      <c r="D153" s="225" t="s">
        <v>142</v>
      </c>
      <c r="E153" s="226" t="s">
        <v>19</v>
      </c>
      <c r="F153" s="227" t="s">
        <v>783</v>
      </c>
      <c r="G153" s="224"/>
      <c r="H153" s="226" t="s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142</v>
      </c>
      <c r="AU153" s="233" t="s">
        <v>138</v>
      </c>
      <c r="AV153" s="13" t="s">
        <v>79</v>
      </c>
      <c r="AW153" s="13" t="s">
        <v>33</v>
      </c>
      <c r="AX153" s="13" t="s">
        <v>71</v>
      </c>
      <c r="AY153" s="233" t="s">
        <v>129</v>
      </c>
    </row>
    <row r="154" s="14" customFormat="1">
      <c r="A154" s="14"/>
      <c r="B154" s="234"/>
      <c r="C154" s="235"/>
      <c r="D154" s="225" t="s">
        <v>142</v>
      </c>
      <c r="E154" s="236" t="s">
        <v>19</v>
      </c>
      <c r="F154" s="237" t="s">
        <v>789</v>
      </c>
      <c r="G154" s="235"/>
      <c r="H154" s="238">
        <v>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142</v>
      </c>
      <c r="AU154" s="244" t="s">
        <v>138</v>
      </c>
      <c r="AV154" s="14" t="s">
        <v>138</v>
      </c>
      <c r="AW154" s="14" t="s">
        <v>33</v>
      </c>
      <c r="AX154" s="14" t="s">
        <v>71</v>
      </c>
      <c r="AY154" s="244" t="s">
        <v>129</v>
      </c>
    </row>
    <row r="155" s="13" customFormat="1">
      <c r="A155" s="13"/>
      <c r="B155" s="223"/>
      <c r="C155" s="224"/>
      <c r="D155" s="225" t="s">
        <v>142</v>
      </c>
      <c r="E155" s="226" t="s">
        <v>19</v>
      </c>
      <c r="F155" s="227" t="s">
        <v>784</v>
      </c>
      <c r="G155" s="224"/>
      <c r="H155" s="226" t="s">
        <v>19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142</v>
      </c>
      <c r="AU155" s="233" t="s">
        <v>138</v>
      </c>
      <c r="AV155" s="13" t="s">
        <v>79</v>
      </c>
      <c r="AW155" s="13" t="s">
        <v>33</v>
      </c>
      <c r="AX155" s="13" t="s">
        <v>71</v>
      </c>
      <c r="AY155" s="233" t="s">
        <v>129</v>
      </c>
    </row>
    <row r="156" s="14" customFormat="1">
      <c r="A156" s="14"/>
      <c r="B156" s="234"/>
      <c r="C156" s="235"/>
      <c r="D156" s="225" t="s">
        <v>142</v>
      </c>
      <c r="E156" s="236" t="s">
        <v>19</v>
      </c>
      <c r="F156" s="237" t="s">
        <v>790</v>
      </c>
      <c r="G156" s="235"/>
      <c r="H156" s="238">
        <v>14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142</v>
      </c>
      <c r="AU156" s="244" t="s">
        <v>138</v>
      </c>
      <c r="AV156" s="14" t="s">
        <v>138</v>
      </c>
      <c r="AW156" s="14" t="s">
        <v>33</v>
      </c>
      <c r="AX156" s="14" t="s">
        <v>71</v>
      </c>
      <c r="AY156" s="244" t="s">
        <v>129</v>
      </c>
    </row>
    <row r="157" s="15" customFormat="1">
      <c r="A157" s="15"/>
      <c r="B157" s="245"/>
      <c r="C157" s="246"/>
      <c r="D157" s="225" t="s">
        <v>142</v>
      </c>
      <c r="E157" s="247" t="s">
        <v>19</v>
      </c>
      <c r="F157" s="248" t="s">
        <v>149</v>
      </c>
      <c r="G157" s="246"/>
      <c r="H157" s="249">
        <v>35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142</v>
      </c>
      <c r="AU157" s="255" t="s">
        <v>138</v>
      </c>
      <c r="AV157" s="15" t="s">
        <v>137</v>
      </c>
      <c r="AW157" s="15" t="s">
        <v>33</v>
      </c>
      <c r="AX157" s="15" t="s">
        <v>79</v>
      </c>
      <c r="AY157" s="255" t="s">
        <v>129</v>
      </c>
    </row>
    <row r="158" s="2" customFormat="1" ht="16.5" customHeight="1">
      <c r="A158" s="39"/>
      <c r="B158" s="40"/>
      <c r="C158" s="205" t="s">
        <v>228</v>
      </c>
      <c r="D158" s="205" t="s">
        <v>132</v>
      </c>
      <c r="E158" s="206" t="s">
        <v>791</v>
      </c>
      <c r="F158" s="207" t="s">
        <v>792</v>
      </c>
      <c r="G158" s="208" t="s">
        <v>213</v>
      </c>
      <c r="H158" s="209">
        <v>24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243</v>
      </c>
      <c r="AT158" s="216" t="s">
        <v>132</v>
      </c>
      <c r="AU158" s="216" t="s">
        <v>138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138</v>
      </c>
      <c r="BK158" s="217">
        <f>ROUND(I158*H158,2)</f>
        <v>0</v>
      </c>
      <c r="BL158" s="18" t="s">
        <v>243</v>
      </c>
      <c r="BM158" s="216" t="s">
        <v>793</v>
      </c>
    </row>
    <row r="159" s="2" customFormat="1">
      <c r="A159" s="39"/>
      <c r="B159" s="40"/>
      <c r="C159" s="41"/>
      <c r="D159" s="218" t="s">
        <v>140</v>
      </c>
      <c r="E159" s="41"/>
      <c r="F159" s="219" t="s">
        <v>794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138</v>
      </c>
    </row>
    <row r="160" s="13" customFormat="1">
      <c r="A160" s="13"/>
      <c r="B160" s="223"/>
      <c r="C160" s="224"/>
      <c r="D160" s="225" t="s">
        <v>142</v>
      </c>
      <c r="E160" s="226" t="s">
        <v>19</v>
      </c>
      <c r="F160" s="227" t="s">
        <v>783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142</v>
      </c>
      <c r="AU160" s="233" t="s">
        <v>138</v>
      </c>
      <c r="AV160" s="13" t="s">
        <v>79</v>
      </c>
      <c r="AW160" s="13" t="s">
        <v>33</v>
      </c>
      <c r="AX160" s="13" t="s">
        <v>71</v>
      </c>
      <c r="AY160" s="233" t="s">
        <v>129</v>
      </c>
    </row>
    <row r="161" s="14" customFormat="1">
      <c r="A161" s="14"/>
      <c r="B161" s="234"/>
      <c r="C161" s="235"/>
      <c r="D161" s="225" t="s">
        <v>142</v>
      </c>
      <c r="E161" s="236" t="s">
        <v>19</v>
      </c>
      <c r="F161" s="237" t="s">
        <v>216</v>
      </c>
      <c r="G161" s="235"/>
      <c r="H161" s="238">
        <v>12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142</v>
      </c>
      <c r="AU161" s="244" t="s">
        <v>138</v>
      </c>
      <c r="AV161" s="14" t="s">
        <v>138</v>
      </c>
      <c r="AW161" s="14" t="s">
        <v>33</v>
      </c>
      <c r="AX161" s="14" t="s">
        <v>71</v>
      </c>
      <c r="AY161" s="244" t="s">
        <v>129</v>
      </c>
    </row>
    <row r="162" s="13" customFormat="1">
      <c r="A162" s="13"/>
      <c r="B162" s="223"/>
      <c r="C162" s="224"/>
      <c r="D162" s="225" t="s">
        <v>142</v>
      </c>
      <c r="E162" s="226" t="s">
        <v>19</v>
      </c>
      <c r="F162" s="227" t="s">
        <v>784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142</v>
      </c>
      <c r="AU162" s="233" t="s">
        <v>138</v>
      </c>
      <c r="AV162" s="13" t="s">
        <v>79</v>
      </c>
      <c r="AW162" s="13" t="s">
        <v>33</v>
      </c>
      <c r="AX162" s="13" t="s">
        <v>71</v>
      </c>
      <c r="AY162" s="233" t="s">
        <v>129</v>
      </c>
    </row>
    <row r="163" s="14" customFormat="1">
      <c r="A163" s="14"/>
      <c r="B163" s="234"/>
      <c r="C163" s="235"/>
      <c r="D163" s="225" t="s">
        <v>142</v>
      </c>
      <c r="E163" s="236" t="s">
        <v>19</v>
      </c>
      <c r="F163" s="237" t="s">
        <v>216</v>
      </c>
      <c r="G163" s="235"/>
      <c r="H163" s="238">
        <v>12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142</v>
      </c>
      <c r="AU163" s="244" t="s">
        <v>138</v>
      </c>
      <c r="AV163" s="14" t="s">
        <v>138</v>
      </c>
      <c r="AW163" s="14" t="s">
        <v>33</v>
      </c>
      <c r="AX163" s="14" t="s">
        <v>71</v>
      </c>
      <c r="AY163" s="244" t="s">
        <v>129</v>
      </c>
    </row>
    <row r="164" s="15" customFormat="1">
      <c r="A164" s="15"/>
      <c r="B164" s="245"/>
      <c r="C164" s="246"/>
      <c r="D164" s="225" t="s">
        <v>142</v>
      </c>
      <c r="E164" s="247" t="s">
        <v>19</v>
      </c>
      <c r="F164" s="248" t="s">
        <v>149</v>
      </c>
      <c r="G164" s="246"/>
      <c r="H164" s="249">
        <v>24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142</v>
      </c>
      <c r="AU164" s="255" t="s">
        <v>138</v>
      </c>
      <c r="AV164" s="15" t="s">
        <v>137</v>
      </c>
      <c r="AW164" s="15" t="s">
        <v>33</v>
      </c>
      <c r="AX164" s="15" t="s">
        <v>79</v>
      </c>
      <c r="AY164" s="255" t="s">
        <v>129</v>
      </c>
    </row>
    <row r="165" s="2" customFormat="1" ht="16.5" customHeight="1">
      <c r="A165" s="39"/>
      <c r="B165" s="40"/>
      <c r="C165" s="205" t="s">
        <v>234</v>
      </c>
      <c r="D165" s="205" t="s">
        <v>132</v>
      </c>
      <c r="E165" s="206" t="s">
        <v>795</v>
      </c>
      <c r="F165" s="207" t="s">
        <v>796</v>
      </c>
      <c r="G165" s="208" t="s">
        <v>213</v>
      </c>
      <c r="H165" s="209">
        <v>90</v>
      </c>
      <c r="I165" s="210"/>
      <c r="J165" s="211">
        <f>ROUND(I165*H165,2)</f>
        <v>0</v>
      </c>
      <c r="K165" s="207" t="s">
        <v>136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0.0030999999999999999</v>
      </c>
      <c r="T165" s="215">
        <f>S165*H165</f>
        <v>0.27899999999999997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243</v>
      </c>
      <c r="AT165" s="216" t="s">
        <v>132</v>
      </c>
      <c r="AU165" s="216" t="s">
        <v>138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138</v>
      </c>
      <c r="BK165" s="217">
        <f>ROUND(I165*H165,2)</f>
        <v>0</v>
      </c>
      <c r="BL165" s="18" t="s">
        <v>243</v>
      </c>
      <c r="BM165" s="216" t="s">
        <v>797</v>
      </c>
    </row>
    <row r="166" s="2" customFormat="1">
      <c r="A166" s="39"/>
      <c r="B166" s="40"/>
      <c r="C166" s="41"/>
      <c r="D166" s="218" t="s">
        <v>140</v>
      </c>
      <c r="E166" s="41"/>
      <c r="F166" s="219" t="s">
        <v>798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140</v>
      </c>
      <c r="AU166" s="18" t="s">
        <v>138</v>
      </c>
    </row>
    <row r="167" s="13" customFormat="1">
      <c r="A167" s="13"/>
      <c r="B167" s="223"/>
      <c r="C167" s="224"/>
      <c r="D167" s="225" t="s">
        <v>142</v>
      </c>
      <c r="E167" s="226" t="s">
        <v>19</v>
      </c>
      <c r="F167" s="227" t="s">
        <v>783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142</v>
      </c>
      <c r="AU167" s="233" t="s">
        <v>138</v>
      </c>
      <c r="AV167" s="13" t="s">
        <v>79</v>
      </c>
      <c r="AW167" s="13" t="s">
        <v>33</v>
      </c>
      <c r="AX167" s="13" t="s">
        <v>71</v>
      </c>
      <c r="AY167" s="233" t="s">
        <v>129</v>
      </c>
    </row>
    <row r="168" s="14" customFormat="1">
      <c r="A168" s="14"/>
      <c r="B168" s="234"/>
      <c r="C168" s="235"/>
      <c r="D168" s="225" t="s">
        <v>142</v>
      </c>
      <c r="E168" s="236" t="s">
        <v>19</v>
      </c>
      <c r="F168" s="237" t="s">
        <v>799</v>
      </c>
      <c r="G168" s="235"/>
      <c r="H168" s="238">
        <v>54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142</v>
      </c>
      <c r="AU168" s="244" t="s">
        <v>138</v>
      </c>
      <c r="AV168" s="14" t="s">
        <v>138</v>
      </c>
      <c r="AW168" s="14" t="s">
        <v>33</v>
      </c>
      <c r="AX168" s="14" t="s">
        <v>71</v>
      </c>
      <c r="AY168" s="244" t="s">
        <v>129</v>
      </c>
    </row>
    <row r="169" s="13" customFormat="1">
      <c r="A169" s="13"/>
      <c r="B169" s="223"/>
      <c r="C169" s="224"/>
      <c r="D169" s="225" t="s">
        <v>142</v>
      </c>
      <c r="E169" s="226" t="s">
        <v>19</v>
      </c>
      <c r="F169" s="227" t="s">
        <v>784</v>
      </c>
      <c r="G169" s="224"/>
      <c r="H169" s="226" t="s">
        <v>19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142</v>
      </c>
      <c r="AU169" s="233" t="s">
        <v>138</v>
      </c>
      <c r="AV169" s="13" t="s">
        <v>79</v>
      </c>
      <c r="AW169" s="13" t="s">
        <v>33</v>
      </c>
      <c r="AX169" s="13" t="s">
        <v>71</v>
      </c>
      <c r="AY169" s="233" t="s">
        <v>129</v>
      </c>
    </row>
    <row r="170" s="14" customFormat="1">
      <c r="A170" s="14"/>
      <c r="B170" s="234"/>
      <c r="C170" s="235"/>
      <c r="D170" s="225" t="s">
        <v>142</v>
      </c>
      <c r="E170" s="236" t="s">
        <v>19</v>
      </c>
      <c r="F170" s="237" t="s">
        <v>766</v>
      </c>
      <c r="G170" s="235"/>
      <c r="H170" s="238">
        <v>36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142</v>
      </c>
      <c r="AU170" s="244" t="s">
        <v>138</v>
      </c>
      <c r="AV170" s="14" t="s">
        <v>138</v>
      </c>
      <c r="AW170" s="14" t="s">
        <v>33</v>
      </c>
      <c r="AX170" s="14" t="s">
        <v>71</v>
      </c>
      <c r="AY170" s="244" t="s">
        <v>129</v>
      </c>
    </row>
    <row r="171" s="15" customFormat="1">
      <c r="A171" s="15"/>
      <c r="B171" s="245"/>
      <c r="C171" s="246"/>
      <c r="D171" s="225" t="s">
        <v>142</v>
      </c>
      <c r="E171" s="247" t="s">
        <v>19</v>
      </c>
      <c r="F171" s="248" t="s">
        <v>149</v>
      </c>
      <c r="G171" s="246"/>
      <c r="H171" s="249">
        <v>90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5" t="s">
        <v>142</v>
      </c>
      <c r="AU171" s="255" t="s">
        <v>138</v>
      </c>
      <c r="AV171" s="15" t="s">
        <v>137</v>
      </c>
      <c r="AW171" s="15" t="s">
        <v>33</v>
      </c>
      <c r="AX171" s="15" t="s">
        <v>79</v>
      </c>
      <c r="AY171" s="255" t="s">
        <v>129</v>
      </c>
    </row>
    <row r="172" s="2" customFormat="1" ht="16.5" customHeight="1">
      <c r="A172" s="39"/>
      <c r="B172" s="40"/>
      <c r="C172" s="205" t="s">
        <v>8</v>
      </c>
      <c r="D172" s="205" t="s">
        <v>132</v>
      </c>
      <c r="E172" s="206" t="s">
        <v>800</v>
      </c>
      <c r="F172" s="207" t="s">
        <v>801</v>
      </c>
      <c r="G172" s="208" t="s">
        <v>286</v>
      </c>
      <c r="H172" s="209">
        <v>150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243</v>
      </c>
      <c r="AT172" s="216" t="s">
        <v>132</v>
      </c>
      <c r="AU172" s="216" t="s">
        <v>138</v>
      </c>
      <c r="AY172" s="18" t="s">
        <v>129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138</v>
      </c>
      <c r="BK172" s="217">
        <f>ROUND(I172*H172,2)</f>
        <v>0</v>
      </c>
      <c r="BL172" s="18" t="s">
        <v>243</v>
      </c>
      <c r="BM172" s="216" t="s">
        <v>802</v>
      </c>
    </row>
    <row r="173" s="2" customFormat="1">
      <c r="A173" s="39"/>
      <c r="B173" s="40"/>
      <c r="C173" s="41"/>
      <c r="D173" s="218" t="s">
        <v>140</v>
      </c>
      <c r="E173" s="41"/>
      <c r="F173" s="219" t="s">
        <v>803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140</v>
      </c>
      <c r="AU173" s="18" t="s">
        <v>138</v>
      </c>
    </row>
    <row r="174" s="13" customFormat="1">
      <c r="A174" s="13"/>
      <c r="B174" s="223"/>
      <c r="C174" s="224"/>
      <c r="D174" s="225" t="s">
        <v>142</v>
      </c>
      <c r="E174" s="226" t="s">
        <v>19</v>
      </c>
      <c r="F174" s="227" t="s">
        <v>783</v>
      </c>
      <c r="G174" s="224"/>
      <c r="H174" s="226" t="s">
        <v>19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142</v>
      </c>
      <c r="AU174" s="233" t="s">
        <v>138</v>
      </c>
      <c r="AV174" s="13" t="s">
        <v>79</v>
      </c>
      <c r="AW174" s="13" t="s">
        <v>33</v>
      </c>
      <c r="AX174" s="13" t="s">
        <v>71</v>
      </c>
      <c r="AY174" s="233" t="s">
        <v>129</v>
      </c>
    </row>
    <row r="175" s="14" customFormat="1">
      <c r="A175" s="14"/>
      <c r="B175" s="234"/>
      <c r="C175" s="235"/>
      <c r="D175" s="225" t="s">
        <v>142</v>
      </c>
      <c r="E175" s="236" t="s">
        <v>19</v>
      </c>
      <c r="F175" s="237" t="s">
        <v>804</v>
      </c>
      <c r="G175" s="235"/>
      <c r="H175" s="238">
        <v>90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142</v>
      </c>
      <c r="AU175" s="244" t="s">
        <v>138</v>
      </c>
      <c r="AV175" s="14" t="s">
        <v>138</v>
      </c>
      <c r="AW175" s="14" t="s">
        <v>33</v>
      </c>
      <c r="AX175" s="14" t="s">
        <v>71</v>
      </c>
      <c r="AY175" s="244" t="s">
        <v>129</v>
      </c>
    </row>
    <row r="176" s="13" customFormat="1">
      <c r="A176" s="13"/>
      <c r="B176" s="223"/>
      <c r="C176" s="224"/>
      <c r="D176" s="225" t="s">
        <v>142</v>
      </c>
      <c r="E176" s="226" t="s">
        <v>19</v>
      </c>
      <c r="F176" s="227" t="s">
        <v>784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142</v>
      </c>
      <c r="AU176" s="233" t="s">
        <v>138</v>
      </c>
      <c r="AV176" s="13" t="s">
        <v>79</v>
      </c>
      <c r="AW176" s="13" t="s">
        <v>33</v>
      </c>
      <c r="AX176" s="13" t="s">
        <v>71</v>
      </c>
      <c r="AY176" s="233" t="s">
        <v>129</v>
      </c>
    </row>
    <row r="177" s="14" customFormat="1">
      <c r="A177" s="14"/>
      <c r="B177" s="234"/>
      <c r="C177" s="235"/>
      <c r="D177" s="225" t="s">
        <v>142</v>
      </c>
      <c r="E177" s="236" t="s">
        <v>19</v>
      </c>
      <c r="F177" s="237" t="s">
        <v>805</v>
      </c>
      <c r="G177" s="235"/>
      <c r="H177" s="238">
        <v>60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142</v>
      </c>
      <c r="AU177" s="244" t="s">
        <v>138</v>
      </c>
      <c r="AV177" s="14" t="s">
        <v>138</v>
      </c>
      <c r="AW177" s="14" t="s">
        <v>33</v>
      </c>
      <c r="AX177" s="14" t="s">
        <v>71</v>
      </c>
      <c r="AY177" s="244" t="s">
        <v>129</v>
      </c>
    </row>
    <row r="178" s="15" customFormat="1">
      <c r="A178" s="15"/>
      <c r="B178" s="245"/>
      <c r="C178" s="246"/>
      <c r="D178" s="225" t="s">
        <v>142</v>
      </c>
      <c r="E178" s="247" t="s">
        <v>19</v>
      </c>
      <c r="F178" s="248" t="s">
        <v>149</v>
      </c>
      <c r="G178" s="246"/>
      <c r="H178" s="249">
        <v>150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5" t="s">
        <v>142</v>
      </c>
      <c r="AU178" s="255" t="s">
        <v>138</v>
      </c>
      <c r="AV178" s="15" t="s">
        <v>137</v>
      </c>
      <c r="AW178" s="15" t="s">
        <v>33</v>
      </c>
      <c r="AX178" s="15" t="s">
        <v>79</v>
      </c>
      <c r="AY178" s="255" t="s">
        <v>129</v>
      </c>
    </row>
    <row r="179" s="2" customFormat="1" ht="16.5" customHeight="1">
      <c r="A179" s="39"/>
      <c r="B179" s="40"/>
      <c r="C179" s="205" t="s">
        <v>243</v>
      </c>
      <c r="D179" s="205" t="s">
        <v>132</v>
      </c>
      <c r="E179" s="206" t="s">
        <v>806</v>
      </c>
      <c r="F179" s="207" t="s">
        <v>807</v>
      </c>
      <c r="G179" s="208" t="s">
        <v>286</v>
      </c>
      <c r="H179" s="209">
        <v>40</v>
      </c>
      <c r="I179" s="210"/>
      <c r="J179" s="211">
        <f>ROUND(I179*H179,2)</f>
        <v>0</v>
      </c>
      <c r="K179" s="207" t="s">
        <v>400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243</v>
      </c>
      <c r="AT179" s="216" t="s">
        <v>132</v>
      </c>
      <c r="AU179" s="216" t="s">
        <v>138</v>
      </c>
      <c r="AY179" s="18" t="s">
        <v>129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138</v>
      </c>
      <c r="BK179" s="217">
        <f>ROUND(I179*H179,2)</f>
        <v>0</v>
      </c>
      <c r="BL179" s="18" t="s">
        <v>243</v>
      </c>
      <c r="BM179" s="216" t="s">
        <v>808</v>
      </c>
    </row>
    <row r="180" s="13" customFormat="1">
      <c r="A180" s="13"/>
      <c r="B180" s="223"/>
      <c r="C180" s="224"/>
      <c r="D180" s="225" t="s">
        <v>142</v>
      </c>
      <c r="E180" s="226" t="s">
        <v>19</v>
      </c>
      <c r="F180" s="227" t="s">
        <v>783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142</v>
      </c>
      <c r="AU180" s="233" t="s">
        <v>138</v>
      </c>
      <c r="AV180" s="13" t="s">
        <v>79</v>
      </c>
      <c r="AW180" s="13" t="s">
        <v>33</v>
      </c>
      <c r="AX180" s="13" t="s">
        <v>71</v>
      </c>
      <c r="AY180" s="233" t="s">
        <v>129</v>
      </c>
    </row>
    <row r="181" s="14" customFormat="1">
      <c r="A181" s="14"/>
      <c r="B181" s="234"/>
      <c r="C181" s="235"/>
      <c r="D181" s="225" t="s">
        <v>142</v>
      </c>
      <c r="E181" s="236" t="s">
        <v>19</v>
      </c>
      <c r="F181" s="237" t="s">
        <v>268</v>
      </c>
      <c r="G181" s="235"/>
      <c r="H181" s="238">
        <v>20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142</v>
      </c>
      <c r="AU181" s="244" t="s">
        <v>138</v>
      </c>
      <c r="AV181" s="14" t="s">
        <v>138</v>
      </c>
      <c r="AW181" s="14" t="s">
        <v>33</v>
      </c>
      <c r="AX181" s="14" t="s">
        <v>71</v>
      </c>
      <c r="AY181" s="244" t="s">
        <v>129</v>
      </c>
    </row>
    <row r="182" s="13" customFormat="1">
      <c r="A182" s="13"/>
      <c r="B182" s="223"/>
      <c r="C182" s="224"/>
      <c r="D182" s="225" t="s">
        <v>142</v>
      </c>
      <c r="E182" s="226" t="s">
        <v>19</v>
      </c>
      <c r="F182" s="227" t="s">
        <v>784</v>
      </c>
      <c r="G182" s="224"/>
      <c r="H182" s="226" t="s">
        <v>19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142</v>
      </c>
      <c r="AU182" s="233" t="s">
        <v>138</v>
      </c>
      <c r="AV182" s="13" t="s">
        <v>79</v>
      </c>
      <c r="AW182" s="13" t="s">
        <v>33</v>
      </c>
      <c r="AX182" s="13" t="s">
        <v>71</v>
      </c>
      <c r="AY182" s="233" t="s">
        <v>129</v>
      </c>
    </row>
    <row r="183" s="14" customFormat="1">
      <c r="A183" s="14"/>
      <c r="B183" s="234"/>
      <c r="C183" s="235"/>
      <c r="D183" s="225" t="s">
        <v>142</v>
      </c>
      <c r="E183" s="236" t="s">
        <v>19</v>
      </c>
      <c r="F183" s="237" t="s">
        <v>268</v>
      </c>
      <c r="G183" s="235"/>
      <c r="H183" s="238">
        <v>20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142</v>
      </c>
      <c r="AU183" s="244" t="s">
        <v>138</v>
      </c>
      <c r="AV183" s="14" t="s">
        <v>138</v>
      </c>
      <c r="AW183" s="14" t="s">
        <v>33</v>
      </c>
      <c r="AX183" s="14" t="s">
        <v>71</v>
      </c>
      <c r="AY183" s="244" t="s">
        <v>129</v>
      </c>
    </row>
    <row r="184" s="15" customFormat="1">
      <c r="A184" s="15"/>
      <c r="B184" s="245"/>
      <c r="C184" s="246"/>
      <c r="D184" s="225" t="s">
        <v>142</v>
      </c>
      <c r="E184" s="247" t="s">
        <v>19</v>
      </c>
      <c r="F184" s="248" t="s">
        <v>149</v>
      </c>
      <c r="G184" s="246"/>
      <c r="H184" s="249">
        <v>40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142</v>
      </c>
      <c r="AU184" s="255" t="s">
        <v>138</v>
      </c>
      <c r="AV184" s="15" t="s">
        <v>137</v>
      </c>
      <c r="AW184" s="15" t="s">
        <v>33</v>
      </c>
      <c r="AX184" s="15" t="s">
        <v>79</v>
      </c>
      <c r="AY184" s="255" t="s">
        <v>129</v>
      </c>
    </row>
    <row r="185" s="2" customFormat="1" ht="24.15" customHeight="1">
      <c r="A185" s="39"/>
      <c r="B185" s="40"/>
      <c r="C185" s="205" t="s">
        <v>258</v>
      </c>
      <c r="D185" s="205" t="s">
        <v>132</v>
      </c>
      <c r="E185" s="206" t="s">
        <v>809</v>
      </c>
      <c r="F185" s="207" t="s">
        <v>810</v>
      </c>
      <c r="G185" s="208" t="s">
        <v>313</v>
      </c>
      <c r="H185" s="209">
        <v>0.34699999999999998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243</v>
      </c>
      <c r="AT185" s="216" t="s">
        <v>132</v>
      </c>
      <c r="AU185" s="216" t="s">
        <v>138</v>
      </c>
      <c r="AY185" s="18" t="s">
        <v>129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138</v>
      </c>
      <c r="BK185" s="217">
        <f>ROUND(I185*H185,2)</f>
        <v>0</v>
      </c>
      <c r="BL185" s="18" t="s">
        <v>243</v>
      </c>
      <c r="BM185" s="216" t="s">
        <v>811</v>
      </c>
    </row>
    <row r="186" s="2" customFormat="1">
      <c r="A186" s="39"/>
      <c r="B186" s="40"/>
      <c r="C186" s="41"/>
      <c r="D186" s="218" t="s">
        <v>140</v>
      </c>
      <c r="E186" s="41"/>
      <c r="F186" s="219" t="s">
        <v>812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138</v>
      </c>
    </row>
    <row r="187" s="2" customFormat="1" ht="24.15" customHeight="1">
      <c r="A187" s="39"/>
      <c r="B187" s="40"/>
      <c r="C187" s="205" t="s">
        <v>263</v>
      </c>
      <c r="D187" s="205" t="s">
        <v>132</v>
      </c>
      <c r="E187" s="206" t="s">
        <v>813</v>
      </c>
      <c r="F187" s="207" t="s">
        <v>814</v>
      </c>
      <c r="G187" s="208" t="s">
        <v>313</v>
      </c>
      <c r="H187" s="209">
        <v>0.34699999999999998</v>
      </c>
      <c r="I187" s="210"/>
      <c r="J187" s="211">
        <f>ROUND(I187*H187,2)</f>
        <v>0</v>
      </c>
      <c r="K187" s="207" t="s">
        <v>136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243</v>
      </c>
      <c r="AT187" s="216" t="s">
        <v>132</v>
      </c>
      <c r="AU187" s="216" t="s">
        <v>138</v>
      </c>
      <c r="AY187" s="18" t="s">
        <v>129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138</v>
      </c>
      <c r="BK187" s="217">
        <f>ROUND(I187*H187,2)</f>
        <v>0</v>
      </c>
      <c r="BL187" s="18" t="s">
        <v>243</v>
      </c>
      <c r="BM187" s="216" t="s">
        <v>815</v>
      </c>
    </row>
    <row r="188" s="2" customFormat="1">
      <c r="A188" s="39"/>
      <c r="B188" s="40"/>
      <c r="C188" s="41"/>
      <c r="D188" s="218" t="s">
        <v>140</v>
      </c>
      <c r="E188" s="41"/>
      <c r="F188" s="219" t="s">
        <v>816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140</v>
      </c>
      <c r="AU188" s="18" t="s">
        <v>138</v>
      </c>
    </row>
    <row r="189" s="2" customFormat="1" ht="24.15" customHeight="1">
      <c r="A189" s="39"/>
      <c r="B189" s="40"/>
      <c r="C189" s="205" t="s">
        <v>268</v>
      </c>
      <c r="D189" s="205" t="s">
        <v>132</v>
      </c>
      <c r="E189" s="206" t="s">
        <v>817</v>
      </c>
      <c r="F189" s="207" t="s">
        <v>818</v>
      </c>
      <c r="G189" s="208" t="s">
        <v>313</v>
      </c>
      <c r="H189" s="209">
        <v>0.34699999999999998</v>
      </c>
      <c r="I189" s="210"/>
      <c r="J189" s="211">
        <f>ROUND(I189*H189,2)</f>
        <v>0</v>
      </c>
      <c r="K189" s="207" t="s">
        <v>136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243</v>
      </c>
      <c r="AT189" s="216" t="s">
        <v>132</v>
      </c>
      <c r="AU189" s="216" t="s">
        <v>138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138</v>
      </c>
      <c r="BK189" s="217">
        <f>ROUND(I189*H189,2)</f>
        <v>0</v>
      </c>
      <c r="BL189" s="18" t="s">
        <v>243</v>
      </c>
      <c r="BM189" s="216" t="s">
        <v>819</v>
      </c>
    </row>
    <row r="190" s="2" customFormat="1">
      <c r="A190" s="39"/>
      <c r="B190" s="40"/>
      <c r="C190" s="41"/>
      <c r="D190" s="218" t="s">
        <v>140</v>
      </c>
      <c r="E190" s="41"/>
      <c r="F190" s="219" t="s">
        <v>820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138</v>
      </c>
    </row>
    <row r="191" s="2" customFormat="1" ht="33" customHeight="1">
      <c r="A191" s="39"/>
      <c r="B191" s="40"/>
      <c r="C191" s="205" t="s">
        <v>7</v>
      </c>
      <c r="D191" s="205" t="s">
        <v>132</v>
      </c>
      <c r="E191" s="206" t="s">
        <v>821</v>
      </c>
      <c r="F191" s="207" t="s">
        <v>822</v>
      </c>
      <c r="G191" s="208" t="s">
        <v>313</v>
      </c>
      <c r="H191" s="209">
        <v>6.9400000000000004</v>
      </c>
      <c r="I191" s="210"/>
      <c r="J191" s="211">
        <f>ROUND(I191*H191,2)</f>
        <v>0</v>
      </c>
      <c r="K191" s="207" t="s">
        <v>136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243</v>
      </c>
      <c r="AT191" s="216" t="s">
        <v>132</v>
      </c>
      <c r="AU191" s="216" t="s">
        <v>138</v>
      </c>
      <c r="AY191" s="18" t="s">
        <v>129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138</v>
      </c>
      <c r="BK191" s="217">
        <f>ROUND(I191*H191,2)</f>
        <v>0</v>
      </c>
      <c r="BL191" s="18" t="s">
        <v>243</v>
      </c>
      <c r="BM191" s="216" t="s">
        <v>823</v>
      </c>
    </row>
    <row r="192" s="2" customFormat="1">
      <c r="A192" s="39"/>
      <c r="B192" s="40"/>
      <c r="C192" s="41"/>
      <c r="D192" s="218" t="s">
        <v>140</v>
      </c>
      <c r="E192" s="41"/>
      <c r="F192" s="219" t="s">
        <v>824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138</v>
      </c>
    </row>
    <row r="193" s="14" customFormat="1">
      <c r="A193" s="14"/>
      <c r="B193" s="234"/>
      <c r="C193" s="235"/>
      <c r="D193" s="225" t="s">
        <v>142</v>
      </c>
      <c r="E193" s="235"/>
      <c r="F193" s="237" t="s">
        <v>825</v>
      </c>
      <c r="G193" s="235"/>
      <c r="H193" s="238">
        <v>6.9400000000000004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142</v>
      </c>
      <c r="AU193" s="244" t="s">
        <v>138</v>
      </c>
      <c r="AV193" s="14" t="s">
        <v>138</v>
      </c>
      <c r="AW193" s="14" t="s">
        <v>4</v>
      </c>
      <c r="AX193" s="14" t="s">
        <v>79</v>
      </c>
      <c r="AY193" s="244" t="s">
        <v>129</v>
      </c>
    </row>
    <row r="194" s="12" customFormat="1" ht="22.8" customHeight="1">
      <c r="A194" s="12"/>
      <c r="B194" s="189"/>
      <c r="C194" s="190"/>
      <c r="D194" s="191" t="s">
        <v>70</v>
      </c>
      <c r="E194" s="203" t="s">
        <v>826</v>
      </c>
      <c r="F194" s="203" t="s">
        <v>827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SUM(P195:P297)</f>
        <v>0</v>
      </c>
      <c r="Q194" s="197"/>
      <c r="R194" s="198">
        <f>SUM(R195:R297)</f>
        <v>0.41501000000000005</v>
      </c>
      <c r="S194" s="197"/>
      <c r="T194" s="199">
        <f>SUM(T195:T297)</f>
        <v>0.213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0" t="s">
        <v>138</v>
      </c>
      <c r="AT194" s="201" t="s">
        <v>70</v>
      </c>
      <c r="AU194" s="201" t="s">
        <v>79</v>
      </c>
      <c r="AY194" s="200" t="s">
        <v>129</v>
      </c>
      <c r="BK194" s="202">
        <f>SUM(BK195:BK297)</f>
        <v>0</v>
      </c>
    </row>
    <row r="195" s="2" customFormat="1" ht="16.5" customHeight="1">
      <c r="A195" s="39"/>
      <c r="B195" s="40"/>
      <c r="C195" s="205" t="s">
        <v>276</v>
      </c>
      <c r="D195" s="205" t="s">
        <v>132</v>
      </c>
      <c r="E195" s="206" t="s">
        <v>828</v>
      </c>
      <c r="F195" s="207" t="s">
        <v>829</v>
      </c>
      <c r="G195" s="208" t="s">
        <v>286</v>
      </c>
      <c r="H195" s="209">
        <v>100</v>
      </c>
      <c r="I195" s="210"/>
      <c r="J195" s="211">
        <f>ROUND(I195*H195,2)</f>
        <v>0</v>
      </c>
      <c r="K195" s="207" t="s">
        <v>136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0.0021299999999999999</v>
      </c>
      <c r="T195" s="215">
        <f>S195*H195</f>
        <v>0.213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243</v>
      </c>
      <c r="AT195" s="216" t="s">
        <v>132</v>
      </c>
      <c r="AU195" s="216" t="s">
        <v>138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138</v>
      </c>
      <c r="BK195" s="217">
        <f>ROUND(I195*H195,2)</f>
        <v>0</v>
      </c>
      <c r="BL195" s="18" t="s">
        <v>243</v>
      </c>
      <c r="BM195" s="216" t="s">
        <v>830</v>
      </c>
    </row>
    <row r="196" s="2" customFormat="1">
      <c r="A196" s="39"/>
      <c r="B196" s="40"/>
      <c r="C196" s="41"/>
      <c r="D196" s="218" t="s">
        <v>140</v>
      </c>
      <c r="E196" s="41"/>
      <c r="F196" s="219" t="s">
        <v>831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138</v>
      </c>
    </row>
    <row r="197" s="13" customFormat="1">
      <c r="A197" s="13"/>
      <c r="B197" s="223"/>
      <c r="C197" s="224"/>
      <c r="D197" s="225" t="s">
        <v>142</v>
      </c>
      <c r="E197" s="226" t="s">
        <v>19</v>
      </c>
      <c r="F197" s="227" t="s">
        <v>783</v>
      </c>
      <c r="G197" s="224"/>
      <c r="H197" s="226" t="s">
        <v>19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142</v>
      </c>
      <c r="AU197" s="233" t="s">
        <v>138</v>
      </c>
      <c r="AV197" s="13" t="s">
        <v>79</v>
      </c>
      <c r="AW197" s="13" t="s">
        <v>33</v>
      </c>
      <c r="AX197" s="13" t="s">
        <v>71</v>
      </c>
      <c r="AY197" s="233" t="s">
        <v>129</v>
      </c>
    </row>
    <row r="198" s="14" customFormat="1">
      <c r="A198" s="14"/>
      <c r="B198" s="234"/>
      <c r="C198" s="235"/>
      <c r="D198" s="225" t="s">
        <v>142</v>
      </c>
      <c r="E198" s="236" t="s">
        <v>19</v>
      </c>
      <c r="F198" s="237" t="s">
        <v>441</v>
      </c>
      <c r="G198" s="235"/>
      <c r="H198" s="238">
        <v>50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142</v>
      </c>
      <c r="AU198" s="244" t="s">
        <v>138</v>
      </c>
      <c r="AV198" s="14" t="s">
        <v>138</v>
      </c>
      <c r="AW198" s="14" t="s">
        <v>33</v>
      </c>
      <c r="AX198" s="14" t="s">
        <v>71</v>
      </c>
      <c r="AY198" s="244" t="s">
        <v>129</v>
      </c>
    </row>
    <row r="199" s="13" customFormat="1">
      <c r="A199" s="13"/>
      <c r="B199" s="223"/>
      <c r="C199" s="224"/>
      <c r="D199" s="225" t="s">
        <v>142</v>
      </c>
      <c r="E199" s="226" t="s">
        <v>19</v>
      </c>
      <c r="F199" s="227" t="s">
        <v>784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142</v>
      </c>
      <c r="AU199" s="233" t="s">
        <v>138</v>
      </c>
      <c r="AV199" s="13" t="s">
        <v>79</v>
      </c>
      <c r="AW199" s="13" t="s">
        <v>33</v>
      </c>
      <c r="AX199" s="13" t="s">
        <v>71</v>
      </c>
      <c r="AY199" s="233" t="s">
        <v>129</v>
      </c>
    </row>
    <row r="200" s="14" customFormat="1">
      <c r="A200" s="14"/>
      <c r="B200" s="234"/>
      <c r="C200" s="235"/>
      <c r="D200" s="225" t="s">
        <v>142</v>
      </c>
      <c r="E200" s="236" t="s">
        <v>19</v>
      </c>
      <c r="F200" s="237" t="s">
        <v>441</v>
      </c>
      <c r="G200" s="235"/>
      <c r="H200" s="238">
        <v>50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142</v>
      </c>
      <c r="AU200" s="244" t="s">
        <v>138</v>
      </c>
      <c r="AV200" s="14" t="s">
        <v>138</v>
      </c>
      <c r="AW200" s="14" t="s">
        <v>33</v>
      </c>
      <c r="AX200" s="14" t="s">
        <v>71</v>
      </c>
      <c r="AY200" s="244" t="s">
        <v>129</v>
      </c>
    </row>
    <row r="201" s="15" customFormat="1">
      <c r="A201" s="15"/>
      <c r="B201" s="245"/>
      <c r="C201" s="246"/>
      <c r="D201" s="225" t="s">
        <v>142</v>
      </c>
      <c r="E201" s="247" t="s">
        <v>19</v>
      </c>
      <c r="F201" s="248" t="s">
        <v>149</v>
      </c>
      <c r="G201" s="246"/>
      <c r="H201" s="249">
        <v>100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142</v>
      </c>
      <c r="AU201" s="255" t="s">
        <v>138</v>
      </c>
      <c r="AV201" s="15" t="s">
        <v>137</v>
      </c>
      <c r="AW201" s="15" t="s">
        <v>33</v>
      </c>
      <c r="AX201" s="15" t="s">
        <v>79</v>
      </c>
      <c r="AY201" s="255" t="s">
        <v>129</v>
      </c>
    </row>
    <row r="202" s="2" customFormat="1" ht="16.5" customHeight="1">
      <c r="A202" s="39"/>
      <c r="B202" s="40"/>
      <c r="C202" s="205" t="s">
        <v>283</v>
      </c>
      <c r="D202" s="205" t="s">
        <v>132</v>
      </c>
      <c r="E202" s="206" t="s">
        <v>832</v>
      </c>
      <c r="F202" s="207" t="s">
        <v>833</v>
      </c>
      <c r="G202" s="208" t="s">
        <v>286</v>
      </c>
      <c r="H202" s="209">
        <v>112</v>
      </c>
      <c r="I202" s="210"/>
      <c r="J202" s="211">
        <f>ROUND(I202*H202,2)</f>
        <v>0</v>
      </c>
      <c r="K202" s="207" t="s">
        <v>136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0.00034000000000000002</v>
      </c>
      <c r="R202" s="214">
        <f>Q202*H202</f>
        <v>0.038080000000000003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243</v>
      </c>
      <c r="AT202" s="216" t="s">
        <v>132</v>
      </c>
      <c r="AU202" s="216" t="s">
        <v>138</v>
      </c>
      <c r="AY202" s="18" t="s">
        <v>129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138</v>
      </c>
      <c r="BK202" s="217">
        <f>ROUND(I202*H202,2)</f>
        <v>0</v>
      </c>
      <c r="BL202" s="18" t="s">
        <v>243</v>
      </c>
      <c r="BM202" s="216" t="s">
        <v>834</v>
      </c>
    </row>
    <row r="203" s="2" customFormat="1">
      <c r="A203" s="39"/>
      <c r="B203" s="40"/>
      <c r="C203" s="41"/>
      <c r="D203" s="218" t="s">
        <v>140</v>
      </c>
      <c r="E203" s="41"/>
      <c r="F203" s="219" t="s">
        <v>835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138</v>
      </c>
    </row>
    <row r="204" s="13" customFormat="1">
      <c r="A204" s="13"/>
      <c r="B204" s="223"/>
      <c r="C204" s="224"/>
      <c r="D204" s="225" t="s">
        <v>142</v>
      </c>
      <c r="E204" s="226" t="s">
        <v>19</v>
      </c>
      <c r="F204" s="227" t="s">
        <v>783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142</v>
      </c>
      <c r="AU204" s="233" t="s">
        <v>138</v>
      </c>
      <c r="AV204" s="13" t="s">
        <v>79</v>
      </c>
      <c r="AW204" s="13" t="s">
        <v>33</v>
      </c>
      <c r="AX204" s="13" t="s">
        <v>71</v>
      </c>
      <c r="AY204" s="233" t="s">
        <v>129</v>
      </c>
    </row>
    <row r="205" s="14" customFormat="1">
      <c r="A205" s="14"/>
      <c r="B205" s="234"/>
      <c r="C205" s="235"/>
      <c r="D205" s="225" t="s">
        <v>142</v>
      </c>
      <c r="E205" s="236" t="s">
        <v>19</v>
      </c>
      <c r="F205" s="237" t="s">
        <v>836</v>
      </c>
      <c r="G205" s="235"/>
      <c r="H205" s="238">
        <v>64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142</v>
      </c>
      <c r="AU205" s="244" t="s">
        <v>138</v>
      </c>
      <c r="AV205" s="14" t="s">
        <v>138</v>
      </c>
      <c r="AW205" s="14" t="s">
        <v>33</v>
      </c>
      <c r="AX205" s="14" t="s">
        <v>71</v>
      </c>
      <c r="AY205" s="244" t="s">
        <v>129</v>
      </c>
    </row>
    <row r="206" s="13" customFormat="1">
      <c r="A206" s="13"/>
      <c r="B206" s="223"/>
      <c r="C206" s="224"/>
      <c r="D206" s="225" t="s">
        <v>142</v>
      </c>
      <c r="E206" s="226" t="s">
        <v>19</v>
      </c>
      <c r="F206" s="227" t="s">
        <v>784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142</v>
      </c>
      <c r="AU206" s="233" t="s">
        <v>138</v>
      </c>
      <c r="AV206" s="13" t="s">
        <v>79</v>
      </c>
      <c r="AW206" s="13" t="s">
        <v>33</v>
      </c>
      <c r="AX206" s="13" t="s">
        <v>71</v>
      </c>
      <c r="AY206" s="233" t="s">
        <v>129</v>
      </c>
    </row>
    <row r="207" s="14" customFormat="1">
      <c r="A207" s="14"/>
      <c r="B207" s="234"/>
      <c r="C207" s="235"/>
      <c r="D207" s="225" t="s">
        <v>142</v>
      </c>
      <c r="E207" s="236" t="s">
        <v>19</v>
      </c>
      <c r="F207" s="237" t="s">
        <v>837</v>
      </c>
      <c r="G207" s="235"/>
      <c r="H207" s="238">
        <v>48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142</v>
      </c>
      <c r="AU207" s="244" t="s">
        <v>138</v>
      </c>
      <c r="AV207" s="14" t="s">
        <v>138</v>
      </c>
      <c r="AW207" s="14" t="s">
        <v>33</v>
      </c>
      <c r="AX207" s="14" t="s">
        <v>71</v>
      </c>
      <c r="AY207" s="244" t="s">
        <v>129</v>
      </c>
    </row>
    <row r="208" s="15" customFormat="1">
      <c r="A208" s="15"/>
      <c r="B208" s="245"/>
      <c r="C208" s="246"/>
      <c r="D208" s="225" t="s">
        <v>142</v>
      </c>
      <c r="E208" s="247" t="s">
        <v>19</v>
      </c>
      <c r="F208" s="248" t="s">
        <v>149</v>
      </c>
      <c r="G208" s="246"/>
      <c r="H208" s="249">
        <v>112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142</v>
      </c>
      <c r="AU208" s="255" t="s">
        <v>138</v>
      </c>
      <c r="AV208" s="15" t="s">
        <v>137</v>
      </c>
      <c r="AW208" s="15" t="s">
        <v>33</v>
      </c>
      <c r="AX208" s="15" t="s">
        <v>79</v>
      </c>
      <c r="AY208" s="255" t="s">
        <v>129</v>
      </c>
    </row>
    <row r="209" s="2" customFormat="1" ht="16.5" customHeight="1">
      <c r="A209" s="39"/>
      <c r="B209" s="40"/>
      <c r="C209" s="256" t="s">
        <v>545</v>
      </c>
      <c r="D209" s="256" t="s">
        <v>244</v>
      </c>
      <c r="E209" s="257" t="s">
        <v>838</v>
      </c>
      <c r="F209" s="258" t="s">
        <v>839</v>
      </c>
      <c r="G209" s="259" t="s">
        <v>286</v>
      </c>
      <c r="H209" s="260">
        <v>112</v>
      </c>
      <c r="I209" s="261"/>
      <c r="J209" s="262">
        <f>ROUND(I209*H209,2)</f>
        <v>0</v>
      </c>
      <c r="K209" s="258" t="s">
        <v>136</v>
      </c>
      <c r="L209" s="263"/>
      <c r="M209" s="264" t="s">
        <v>19</v>
      </c>
      <c r="N209" s="265" t="s">
        <v>43</v>
      </c>
      <c r="O209" s="85"/>
      <c r="P209" s="214">
        <f>O209*H209</f>
        <v>0</v>
      </c>
      <c r="Q209" s="214">
        <v>0.00036000000000000002</v>
      </c>
      <c r="R209" s="214">
        <f>Q209*H209</f>
        <v>0.040320000000000002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339</v>
      </c>
      <c r="AT209" s="216" t="s">
        <v>244</v>
      </c>
      <c r="AU209" s="216" t="s">
        <v>138</v>
      </c>
      <c r="AY209" s="18" t="s">
        <v>129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138</v>
      </c>
      <c r="BK209" s="217">
        <f>ROUND(I209*H209,2)</f>
        <v>0</v>
      </c>
      <c r="BL209" s="18" t="s">
        <v>243</v>
      </c>
      <c r="BM209" s="216" t="s">
        <v>840</v>
      </c>
    </row>
    <row r="210" s="2" customFormat="1">
      <c r="A210" s="39"/>
      <c r="B210" s="40"/>
      <c r="C210" s="41"/>
      <c r="D210" s="218" t="s">
        <v>140</v>
      </c>
      <c r="E210" s="41"/>
      <c r="F210" s="219" t="s">
        <v>841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140</v>
      </c>
      <c r="AU210" s="18" t="s">
        <v>138</v>
      </c>
    </row>
    <row r="211" s="2" customFormat="1" ht="16.5" customHeight="1">
      <c r="A211" s="39"/>
      <c r="B211" s="40"/>
      <c r="C211" s="205" t="s">
        <v>298</v>
      </c>
      <c r="D211" s="205" t="s">
        <v>132</v>
      </c>
      <c r="E211" s="206" t="s">
        <v>842</v>
      </c>
      <c r="F211" s="207" t="s">
        <v>843</v>
      </c>
      <c r="G211" s="208" t="s">
        <v>286</v>
      </c>
      <c r="H211" s="209">
        <v>240</v>
      </c>
      <c r="I211" s="210"/>
      <c r="J211" s="211">
        <f>ROUND(I211*H211,2)</f>
        <v>0</v>
      </c>
      <c r="K211" s="207" t="s">
        <v>136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0.00042999999999999999</v>
      </c>
      <c r="R211" s="214">
        <f>Q211*H211</f>
        <v>0.1032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243</v>
      </c>
      <c r="AT211" s="216" t="s">
        <v>132</v>
      </c>
      <c r="AU211" s="216" t="s">
        <v>138</v>
      </c>
      <c r="AY211" s="18" t="s">
        <v>129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138</v>
      </c>
      <c r="BK211" s="217">
        <f>ROUND(I211*H211,2)</f>
        <v>0</v>
      </c>
      <c r="BL211" s="18" t="s">
        <v>243</v>
      </c>
      <c r="BM211" s="216" t="s">
        <v>844</v>
      </c>
    </row>
    <row r="212" s="2" customFormat="1">
      <c r="A212" s="39"/>
      <c r="B212" s="40"/>
      <c r="C212" s="41"/>
      <c r="D212" s="218" t="s">
        <v>140</v>
      </c>
      <c r="E212" s="41"/>
      <c r="F212" s="219" t="s">
        <v>845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138</v>
      </c>
    </row>
    <row r="213" s="13" customFormat="1">
      <c r="A213" s="13"/>
      <c r="B213" s="223"/>
      <c r="C213" s="224"/>
      <c r="D213" s="225" t="s">
        <v>142</v>
      </c>
      <c r="E213" s="226" t="s">
        <v>19</v>
      </c>
      <c r="F213" s="227" t="s">
        <v>783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142</v>
      </c>
      <c r="AU213" s="233" t="s">
        <v>138</v>
      </c>
      <c r="AV213" s="13" t="s">
        <v>79</v>
      </c>
      <c r="AW213" s="13" t="s">
        <v>33</v>
      </c>
      <c r="AX213" s="13" t="s">
        <v>71</v>
      </c>
      <c r="AY213" s="233" t="s">
        <v>129</v>
      </c>
    </row>
    <row r="214" s="14" customFormat="1">
      <c r="A214" s="14"/>
      <c r="B214" s="234"/>
      <c r="C214" s="235"/>
      <c r="D214" s="225" t="s">
        <v>142</v>
      </c>
      <c r="E214" s="236" t="s">
        <v>19</v>
      </c>
      <c r="F214" s="237" t="s">
        <v>846</v>
      </c>
      <c r="G214" s="235"/>
      <c r="H214" s="238">
        <v>150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142</v>
      </c>
      <c r="AU214" s="244" t="s">
        <v>138</v>
      </c>
      <c r="AV214" s="14" t="s">
        <v>138</v>
      </c>
      <c r="AW214" s="14" t="s">
        <v>33</v>
      </c>
      <c r="AX214" s="14" t="s">
        <v>71</v>
      </c>
      <c r="AY214" s="244" t="s">
        <v>129</v>
      </c>
    </row>
    <row r="215" s="13" customFormat="1">
      <c r="A215" s="13"/>
      <c r="B215" s="223"/>
      <c r="C215" s="224"/>
      <c r="D215" s="225" t="s">
        <v>142</v>
      </c>
      <c r="E215" s="226" t="s">
        <v>19</v>
      </c>
      <c r="F215" s="227" t="s">
        <v>784</v>
      </c>
      <c r="G215" s="224"/>
      <c r="H215" s="226" t="s">
        <v>19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142</v>
      </c>
      <c r="AU215" s="233" t="s">
        <v>138</v>
      </c>
      <c r="AV215" s="13" t="s">
        <v>79</v>
      </c>
      <c r="AW215" s="13" t="s">
        <v>33</v>
      </c>
      <c r="AX215" s="13" t="s">
        <v>71</v>
      </c>
      <c r="AY215" s="233" t="s">
        <v>129</v>
      </c>
    </row>
    <row r="216" s="14" customFormat="1">
      <c r="A216" s="14"/>
      <c r="B216" s="234"/>
      <c r="C216" s="235"/>
      <c r="D216" s="225" t="s">
        <v>142</v>
      </c>
      <c r="E216" s="236" t="s">
        <v>19</v>
      </c>
      <c r="F216" s="237" t="s">
        <v>847</v>
      </c>
      <c r="G216" s="235"/>
      <c r="H216" s="238">
        <v>90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142</v>
      </c>
      <c r="AU216" s="244" t="s">
        <v>138</v>
      </c>
      <c r="AV216" s="14" t="s">
        <v>138</v>
      </c>
      <c r="AW216" s="14" t="s">
        <v>33</v>
      </c>
      <c r="AX216" s="14" t="s">
        <v>71</v>
      </c>
      <c r="AY216" s="244" t="s">
        <v>129</v>
      </c>
    </row>
    <row r="217" s="15" customFormat="1">
      <c r="A217" s="15"/>
      <c r="B217" s="245"/>
      <c r="C217" s="246"/>
      <c r="D217" s="225" t="s">
        <v>142</v>
      </c>
      <c r="E217" s="247" t="s">
        <v>19</v>
      </c>
      <c r="F217" s="248" t="s">
        <v>149</v>
      </c>
      <c r="G217" s="246"/>
      <c r="H217" s="249">
        <v>240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5" t="s">
        <v>142</v>
      </c>
      <c r="AU217" s="255" t="s">
        <v>138</v>
      </c>
      <c r="AV217" s="15" t="s">
        <v>137</v>
      </c>
      <c r="AW217" s="15" t="s">
        <v>33</v>
      </c>
      <c r="AX217" s="15" t="s">
        <v>79</v>
      </c>
      <c r="AY217" s="255" t="s">
        <v>129</v>
      </c>
    </row>
    <row r="218" s="2" customFormat="1" ht="16.5" customHeight="1">
      <c r="A218" s="39"/>
      <c r="B218" s="40"/>
      <c r="C218" s="256" t="s">
        <v>303</v>
      </c>
      <c r="D218" s="256" t="s">
        <v>244</v>
      </c>
      <c r="E218" s="257" t="s">
        <v>848</v>
      </c>
      <c r="F218" s="258" t="s">
        <v>849</v>
      </c>
      <c r="G218" s="259" t="s">
        <v>286</v>
      </c>
      <c r="H218" s="260">
        <v>240</v>
      </c>
      <c r="I218" s="261"/>
      <c r="J218" s="262">
        <f>ROUND(I218*H218,2)</f>
        <v>0</v>
      </c>
      <c r="K218" s="258" t="s">
        <v>136</v>
      </c>
      <c r="L218" s="263"/>
      <c r="M218" s="264" t="s">
        <v>19</v>
      </c>
      <c r="N218" s="265" t="s">
        <v>43</v>
      </c>
      <c r="O218" s="85"/>
      <c r="P218" s="214">
        <f>O218*H218</f>
        <v>0</v>
      </c>
      <c r="Q218" s="214">
        <v>0.00055999999999999995</v>
      </c>
      <c r="R218" s="214">
        <f>Q218*H218</f>
        <v>0.13439999999999999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339</v>
      </c>
      <c r="AT218" s="216" t="s">
        <v>244</v>
      </c>
      <c r="AU218" s="216" t="s">
        <v>138</v>
      </c>
      <c r="AY218" s="18" t="s">
        <v>129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138</v>
      </c>
      <c r="BK218" s="217">
        <f>ROUND(I218*H218,2)</f>
        <v>0</v>
      </c>
      <c r="BL218" s="18" t="s">
        <v>243</v>
      </c>
      <c r="BM218" s="216" t="s">
        <v>850</v>
      </c>
    </row>
    <row r="219" s="2" customFormat="1">
      <c r="A219" s="39"/>
      <c r="B219" s="40"/>
      <c r="C219" s="41"/>
      <c r="D219" s="218" t="s">
        <v>140</v>
      </c>
      <c r="E219" s="41"/>
      <c r="F219" s="219" t="s">
        <v>851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140</v>
      </c>
      <c r="AU219" s="18" t="s">
        <v>138</v>
      </c>
    </row>
    <row r="220" s="2" customFormat="1" ht="24.15" customHeight="1">
      <c r="A220" s="39"/>
      <c r="B220" s="40"/>
      <c r="C220" s="205" t="s">
        <v>310</v>
      </c>
      <c r="D220" s="205" t="s">
        <v>132</v>
      </c>
      <c r="E220" s="206" t="s">
        <v>852</v>
      </c>
      <c r="F220" s="207" t="s">
        <v>853</v>
      </c>
      <c r="G220" s="208" t="s">
        <v>854</v>
      </c>
      <c r="H220" s="209">
        <v>16</v>
      </c>
      <c r="I220" s="210"/>
      <c r="J220" s="211">
        <f>ROUND(I220*H220,2)</f>
        <v>0</v>
      </c>
      <c r="K220" s="207" t="s">
        <v>136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243</v>
      </c>
      <c r="AT220" s="216" t="s">
        <v>132</v>
      </c>
      <c r="AU220" s="216" t="s">
        <v>138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138</v>
      </c>
      <c r="BK220" s="217">
        <f>ROUND(I220*H220,2)</f>
        <v>0</v>
      </c>
      <c r="BL220" s="18" t="s">
        <v>243</v>
      </c>
      <c r="BM220" s="216" t="s">
        <v>855</v>
      </c>
    </row>
    <row r="221" s="2" customFormat="1">
      <c r="A221" s="39"/>
      <c r="B221" s="40"/>
      <c r="C221" s="41"/>
      <c r="D221" s="218" t="s">
        <v>140</v>
      </c>
      <c r="E221" s="41"/>
      <c r="F221" s="219" t="s">
        <v>856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138</v>
      </c>
    </row>
    <row r="222" s="13" customFormat="1">
      <c r="A222" s="13"/>
      <c r="B222" s="223"/>
      <c r="C222" s="224"/>
      <c r="D222" s="225" t="s">
        <v>142</v>
      </c>
      <c r="E222" s="226" t="s">
        <v>19</v>
      </c>
      <c r="F222" s="227" t="s">
        <v>783</v>
      </c>
      <c r="G222" s="224"/>
      <c r="H222" s="226" t="s">
        <v>19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142</v>
      </c>
      <c r="AU222" s="233" t="s">
        <v>138</v>
      </c>
      <c r="AV222" s="13" t="s">
        <v>79</v>
      </c>
      <c r="AW222" s="13" t="s">
        <v>33</v>
      </c>
      <c r="AX222" s="13" t="s">
        <v>71</v>
      </c>
      <c r="AY222" s="233" t="s">
        <v>129</v>
      </c>
    </row>
    <row r="223" s="14" customFormat="1">
      <c r="A223" s="14"/>
      <c r="B223" s="234"/>
      <c r="C223" s="235"/>
      <c r="D223" s="225" t="s">
        <v>142</v>
      </c>
      <c r="E223" s="236" t="s">
        <v>19</v>
      </c>
      <c r="F223" s="237" t="s">
        <v>202</v>
      </c>
      <c r="G223" s="235"/>
      <c r="H223" s="238">
        <v>10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142</v>
      </c>
      <c r="AU223" s="244" t="s">
        <v>138</v>
      </c>
      <c r="AV223" s="14" t="s">
        <v>138</v>
      </c>
      <c r="AW223" s="14" t="s">
        <v>33</v>
      </c>
      <c r="AX223" s="14" t="s">
        <v>71</v>
      </c>
      <c r="AY223" s="244" t="s">
        <v>129</v>
      </c>
    </row>
    <row r="224" s="13" customFormat="1">
      <c r="A224" s="13"/>
      <c r="B224" s="223"/>
      <c r="C224" s="224"/>
      <c r="D224" s="225" t="s">
        <v>142</v>
      </c>
      <c r="E224" s="226" t="s">
        <v>19</v>
      </c>
      <c r="F224" s="227" t="s">
        <v>784</v>
      </c>
      <c r="G224" s="224"/>
      <c r="H224" s="226" t="s">
        <v>19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142</v>
      </c>
      <c r="AU224" s="233" t="s">
        <v>138</v>
      </c>
      <c r="AV224" s="13" t="s">
        <v>79</v>
      </c>
      <c r="AW224" s="13" t="s">
        <v>33</v>
      </c>
      <c r="AX224" s="13" t="s">
        <v>71</v>
      </c>
      <c r="AY224" s="233" t="s">
        <v>129</v>
      </c>
    </row>
    <row r="225" s="14" customFormat="1">
      <c r="A225" s="14"/>
      <c r="B225" s="234"/>
      <c r="C225" s="235"/>
      <c r="D225" s="225" t="s">
        <v>142</v>
      </c>
      <c r="E225" s="236" t="s">
        <v>19</v>
      </c>
      <c r="F225" s="237" t="s">
        <v>159</v>
      </c>
      <c r="G225" s="235"/>
      <c r="H225" s="238">
        <v>6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142</v>
      </c>
      <c r="AU225" s="244" t="s">
        <v>138</v>
      </c>
      <c r="AV225" s="14" t="s">
        <v>138</v>
      </c>
      <c r="AW225" s="14" t="s">
        <v>33</v>
      </c>
      <c r="AX225" s="14" t="s">
        <v>71</v>
      </c>
      <c r="AY225" s="244" t="s">
        <v>129</v>
      </c>
    </row>
    <row r="226" s="15" customFormat="1">
      <c r="A226" s="15"/>
      <c r="B226" s="245"/>
      <c r="C226" s="246"/>
      <c r="D226" s="225" t="s">
        <v>142</v>
      </c>
      <c r="E226" s="247" t="s">
        <v>19</v>
      </c>
      <c r="F226" s="248" t="s">
        <v>149</v>
      </c>
      <c r="G226" s="246"/>
      <c r="H226" s="249">
        <v>16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142</v>
      </c>
      <c r="AU226" s="255" t="s">
        <v>138</v>
      </c>
      <c r="AV226" s="15" t="s">
        <v>137</v>
      </c>
      <c r="AW226" s="15" t="s">
        <v>33</v>
      </c>
      <c r="AX226" s="15" t="s">
        <v>79</v>
      </c>
      <c r="AY226" s="255" t="s">
        <v>129</v>
      </c>
    </row>
    <row r="227" s="2" customFormat="1" ht="24.15" customHeight="1">
      <c r="A227" s="39"/>
      <c r="B227" s="40"/>
      <c r="C227" s="205" t="s">
        <v>316</v>
      </c>
      <c r="D227" s="205" t="s">
        <v>132</v>
      </c>
      <c r="E227" s="206" t="s">
        <v>857</v>
      </c>
      <c r="F227" s="207" t="s">
        <v>858</v>
      </c>
      <c r="G227" s="208" t="s">
        <v>286</v>
      </c>
      <c r="H227" s="209">
        <v>56</v>
      </c>
      <c r="I227" s="210"/>
      <c r="J227" s="211">
        <f>ROUND(I227*H227,2)</f>
        <v>0</v>
      </c>
      <c r="K227" s="207" t="s">
        <v>136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5.0000000000000002E-05</v>
      </c>
      <c r="R227" s="214">
        <f>Q227*H227</f>
        <v>0.0028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243</v>
      </c>
      <c r="AT227" s="216" t="s">
        <v>132</v>
      </c>
      <c r="AU227" s="216" t="s">
        <v>138</v>
      </c>
      <c r="AY227" s="18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138</v>
      </c>
      <c r="BK227" s="217">
        <f>ROUND(I227*H227,2)</f>
        <v>0</v>
      </c>
      <c r="BL227" s="18" t="s">
        <v>243</v>
      </c>
      <c r="BM227" s="216" t="s">
        <v>859</v>
      </c>
    </row>
    <row r="228" s="2" customFormat="1">
      <c r="A228" s="39"/>
      <c r="B228" s="40"/>
      <c r="C228" s="41"/>
      <c r="D228" s="218" t="s">
        <v>140</v>
      </c>
      <c r="E228" s="41"/>
      <c r="F228" s="219" t="s">
        <v>860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138</v>
      </c>
    </row>
    <row r="229" s="13" customFormat="1">
      <c r="A229" s="13"/>
      <c r="B229" s="223"/>
      <c r="C229" s="224"/>
      <c r="D229" s="225" t="s">
        <v>142</v>
      </c>
      <c r="E229" s="226" t="s">
        <v>19</v>
      </c>
      <c r="F229" s="227" t="s">
        <v>783</v>
      </c>
      <c r="G229" s="224"/>
      <c r="H229" s="226" t="s">
        <v>19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142</v>
      </c>
      <c r="AU229" s="233" t="s">
        <v>138</v>
      </c>
      <c r="AV229" s="13" t="s">
        <v>79</v>
      </c>
      <c r="AW229" s="13" t="s">
        <v>33</v>
      </c>
      <c r="AX229" s="13" t="s">
        <v>71</v>
      </c>
      <c r="AY229" s="233" t="s">
        <v>129</v>
      </c>
    </row>
    <row r="230" s="14" customFormat="1">
      <c r="A230" s="14"/>
      <c r="B230" s="234"/>
      <c r="C230" s="235"/>
      <c r="D230" s="225" t="s">
        <v>142</v>
      </c>
      <c r="E230" s="236" t="s">
        <v>19</v>
      </c>
      <c r="F230" s="237" t="s">
        <v>339</v>
      </c>
      <c r="G230" s="235"/>
      <c r="H230" s="238">
        <v>32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142</v>
      </c>
      <c r="AU230" s="244" t="s">
        <v>138</v>
      </c>
      <c r="AV230" s="14" t="s">
        <v>138</v>
      </c>
      <c r="AW230" s="14" t="s">
        <v>33</v>
      </c>
      <c r="AX230" s="14" t="s">
        <v>71</v>
      </c>
      <c r="AY230" s="244" t="s">
        <v>129</v>
      </c>
    </row>
    <row r="231" s="13" customFormat="1">
      <c r="A231" s="13"/>
      <c r="B231" s="223"/>
      <c r="C231" s="224"/>
      <c r="D231" s="225" t="s">
        <v>142</v>
      </c>
      <c r="E231" s="226" t="s">
        <v>19</v>
      </c>
      <c r="F231" s="227" t="s">
        <v>784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142</v>
      </c>
      <c r="AU231" s="233" t="s">
        <v>138</v>
      </c>
      <c r="AV231" s="13" t="s">
        <v>79</v>
      </c>
      <c r="AW231" s="13" t="s">
        <v>33</v>
      </c>
      <c r="AX231" s="13" t="s">
        <v>71</v>
      </c>
      <c r="AY231" s="233" t="s">
        <v>129</v>
      </c>
    </row>
    <row r="232" s="14" customFormat="1">
      <c r="A232" s="14"/>
      <c r="B232" s="234"/>
      <c r="C232" s="235"/>
      <c r="D232" s="225" t="s">
        <v>142</v>
      </c>
      <c r="E232" s="236" t="s">
        <v>19</v>
      </c>
      <c r="F232" s="237" t="s">
        <v>291</v>
      </c>
      <c r="G232" s="235"/>
      <c r="H232" s="238">
        <v>24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142</v>
      </c>
      <c r="AU232" s="244" t="s">
        <v>138</v>
      </c>
      <c r="AV232" s="14" t="s">
        <v>138</v>
      </c>
      <c r="AW232" s="14" t="s">
        <v>33</v>
      </c>
      <c r="AX232" s="14" t="s">
        <v>71</v>
      </c>
      <c r="AY232" s="244" t="s">
        <v>129</v>
      </c>
    </row>
    <row r="233" s="15" customFormat="1">
      <c r="A233" s="15"/>
      <c r="B233" s="245"/>
      <c r="C233" s="246"/>
      <c r="D233" s="225" t="s">
        <v>142</v>
      </c>
      <c r="E233" s="247" t="s">
        <v>19</v>
      </c>
      <c r="F233" s="248" t="s">
        <v>149</v>
      </c>
      <c r="G233" s="246"/>
      <c r="H233" s="249">
        <v>56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142</v>
      </c>
      <c r="AU233" s="255" t="s">
        <v>138</v>
      </c>
      <c r="AV233" s="15" t="s">
        <v>137</v>
      </c>
      <c r="AW233" s="15" t="s">
        <v>33</v>
      </c>
      <c r="AX233" s="15" t="s">
        <v>79</v>
      </c>
      <c r="AY233" s="255" t="s">
        <v>129</v>
      </c>
    </row>
    <row r="234" s="2" customFormat="1" ht="33" customHeight="1">
      <c r="A234" s="39"/>
      <c r="B234" s="40"/>
      <c r="C234" s="205" t="s">
        <v>321</v>
      </c>
      <c r="D234" s="205" t="s">
        <v>132</v>
      </c>
      <c r="E234" s="206" t="s">
        <v>861</v>
      </c>
      <c r="F234" s="207" t="s">
        <v>862</v>
      </c>
      <c r="G234" s="208" t="s">
        <v>286</v>
      </c>
      <c r="H234" s="209">
        <v>120</v>
      </c>
      <c r="I234" s="210"/>
      <c r="J234" s="211">
        <f>ROUND(I234*H234,2)</f>
        <v>0</v>
      </c>
      <c r="K234" s="207" t="s">
        <v>136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6.9999999999999994E-05</v>
      </c>
      <c r="R234" s="214">
        <f>Q234*H234</f>
        <v>0.0083999999999999995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243</v>
      </c>
      <c r="AT234" s="216" t="s">
        <v>132</v>
      </c>
      <c r="AU234" s="216" t="s">
        <v>138</v>
      </c>
      <c r="AY234" s="18" t="s">
        <v>129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138</v>
      </c>
      <c r="BK234" s="217">
        <f>ROUND(I234*H234,2)</f>
        <v>0</v>
      </c>
      <c r="BL234" s="18" t="s">
        <v>243</v>
      </c>
      <c r="BM234" s="216" t="s">
        <v>863</v>
      </c>
    </row>
    <row r="235" s="2" customFormat="1">
      <c r="A235" s="39"/>
      <c r="B235" s="40"/>
      <c r="C235" s="41"/>
      <c r="D235" s="218" t="s">
        <v>140</v>
      </c>
      <c r="E235" s="41"/>
      <c r="F235" s="219" t="s">
        <v>864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140</v>
      </c>
      <c r="AU235" s="18" t="s">
        <v>138</v>
      </c>
    </row>
    <row r="236" s="13" customFormat="1">
      <c r="A236" s="13"/>
      <c r="B236" s="223"/>
      <c r="C236" s="224"/>
      <c r="D236" s="225" t="s">
        <v>142</v>
      </c>
      <c r="E236" s="226" t="s">
        <v>19</v>
      </c>
      <c r="F236" s="227" t="s">
        <v>783</v>
      </c>
      <c r="G236" s="224"/>
      <c r="H236" s="226" t="s">
        <v>19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142</v>
      </c>
      <c r="AU236" s="233" t="s">
        <v>138</v>
      </c>
      <c r="AV236" s="13" t="s">
        <v>79</v>
      </c>
      <c r="AW236" s="13" t="s">
        <v>33</v>
      </c>
      <c r="AX236" s="13" t="s">
        <v>71</v>
      </c>
      <c r="AY236" s="233" t="s">
        <v>129</v>
      </c>
    </row>
    <row r="237" s="14" customFormat="1">
      <c r="A237" s="14"/>
      <c r="B237" s="234"/>
      <c r="C237" s="235"/>
      <c r="D237" s="225" t="s">
        <v>142</v>
      </c>
      <c r="E237" s="236" t="s">
        <v>19</v>
      </c>
      <c r="F237" s="237" t="s">
        <v>578</v>
      </c>
      <c r="G237" s="235"/>
      <c r="H237" s="238">
        <v>75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142</v>
      </c>
      <c r="AU237" s="244" t="s">
        <v>138</v>
      </c>
      <c r="AV237" s="14" t="s">
        <v>138</v>
      </c>
      <c r="AW237" s="14" t="s">
        <v>33</v>
      </c>
      <c r="AX237" s="14" t="s">
        <v>71</v>
      </c>
      <c r="AY237" s="244" t="s">
        <v>129</v>
      </c>
    </row>
    <row r="238" s="13" customFormat="1">
      <c r="A238" s="13"/>
      <c r="B238" s="223"/>
      <c r="C238" s="224"/>
      <c r="D238" s="225" t="s">
        <v>142</v>
      </c>
      <c r="E238" s="226" t="s">
        <v>19</v>
      </c>
      <c r="F238" s="227" t="s">
        <v>784</v>
      </c>
      <c r="G238" s="224"/>
      <c r="H238" s="226" t="s">
        <v>19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142</v>
      </c>
      <c r="AU238" s="233" t="s">
        <v>138</v>
      </c>
      <c r="AV238" s="13" t="s">
        <v>79</v>
      </c>
      <c r="AW238" s="13" t="s">
        <v>33</v>
      </c>
      <c r="AX238" s="13" t="s">
        <v>71</v>
      </c>
      <c r="AY238" s="233" t="s">
        <v>129</v>
      </c>
    </row>
    <row r="239" s="14" customFormat="1">
      <c r="A239" s="14"/>
      <c r="B239" s="234"/>
      <c r="C239" s="235"/>
      <c r="D239" s="225" t="s">
        <v>142</v>
      </c>
      <c r="E239" s="236" t="s">
        <v>19</v>
      </c>
      <c r="F239" s="237" t="s">
        <v>412</v>
      </c>
      <c r="G239" s="235"/>
      <c r="H239" s="238">
        <v>45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142</v>
      </c>
      <c r="AU239" s="244" t="s">
        <v>138</v>
      </c>
      <c r="AV239" s="14" t="s">
        <v>138</v>
      </c>
      <c r="AW239" s="14" t="s">
        <v>33</v>
      </c>
      <c r="AX239" s="14" t="s">
        <v>71</v>
      </c>
      <c r="AY239" s="244" t="s">
        <v>129</v>
      </c>
    </row>
    <row r="240" s="15" customFormat="1">
      <c r="A240" s="15"/>
      <c r="B240" s="245"/>
      <c r="C240" s="246"/>
      <c r="D240" s="225" t="s">
        <v>142</v>
      </c>
      <c r="E240" s="247" t="s">
        <v>19</v>
      </c>
      <c r="F240" s="248" t="s">
        <v>149</v>
      </c>
      <c r="G240" s="246"/>
      <c r="H240" s="249">
        <v>120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142</v>
      </c>
      <c r="AU240" s="255" t="s">
        <v>138</v>
      </c>
      <c r="AV240" s="15" t="s">
        <v>137</v>
      </c>
      <c r="AW240" s="15" t="s">
        <v>33</v>
      </c>
      <c r="AX240" s="15" t="s">
        <v>79</v>
      </c>
      <c r="AY240" s="255" t="s">
        <v>129</v>
      </c>
    </row>
    <row r="241" s="2" customFormat="1" ht="33" customHeight="1">
      <c r="A241" s="39"/>
      <c r="B241" s="40"/>
      <c r="C241" s="205" t="s">
        <v>327</v>
      </c>
      <c r="D241" s="205" t="s">
        <v>132</v>
      </c>
      <c r="E241" s="206" t="s">
        <v>865</v>
      </c>
      <c r="F241" s="207" t="s">
        <v>866</v>
      </c>
      <c r="G241" s="208" t="s">
        <v>286</v>
      </c>
      <c r="H241" s="209">
        <v>56</v>
      </c>
      <c r="I241" s="210"/>
      <c r="J241" s="211">
        <f>ROUND(I241*H241,2)</f>
        <v>0</v>
      </c>
      <c r="K241" s="207" t="s">
        <v>136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0.00020000000000000001</v>
      </c>
      <c r="R241" s="214">
        <f>Q241*H241</f>
        <v>0.0112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243</v>
      </c>
      <c r="AT241" s="216" t="s">
        <v>132</v>
      </c>
      <c r="AU241" s="216" t="s">
        <v>138</v>
      </c>
      <c r="AY241" s="18" t="s">
        <v>129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138</v>
      </c>
      <c r="BK241" s="217">
        <f>ROUND(I241*H241,2)</f>
        <v>0</v>
      </c>
      <c r="BL241" s="18" t="s">
        <v>243</v>
      </c>
      <c r="BM241" s="216" t="s">
        <v>867</v>
      </c>
    </row>
    <row r="242" s="2" customFormat="1">
      <c r="A242" s="39"/>
      <c r="B242" s="40"/>
      <c r="C242" s="41"/>
      <c r="D242" s="218" t="s">
        <v>140</v>
      </c>
      <c r="E242" s="41"/>
      <c r="F242" s="219" t="s">
        <v>868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138</v>
      </c>
    </row>
    <row r="243" s="13" customFormat="1">
      <c r="A243" s="13"/>
      <c r="B243" s="223"/>
      <c r="C243" s="224"/>
      <c r="D243" s="225" t="s">
        <v>142</v>
      </c>
      <c r="E243" s="226" t="s">
        <v>19</v>
      </c>
      <c r="F243" s="227" t="s">
        <v>783</v>
      </c>
      <c r="G243" s="224"/>
      <c r="H243" s="226" t="s">
        <v>19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142</v>
      </c>
      <c r="AU243" s="233" t="s">
        <v>138</v>
      </c>
      <c r="AV243" s="13" t="s">
        <v>79</v>
      </c>
      <c r="AW243" s="13" t="s">
        <v>33</v>
      </c>
      <c r="AX243" s="13" t="s">
        <v>71</v>
      </c>
      <c r="AY243" s="233" t="s">
        <v>129</v>
      </c>
    </row>
    <row r="244" s="14" customFormat="1">
      <c r="A244" s="14"/>
      <c r="B244" s="234"/>
      <c r="C244" s="235"/>
      <c r="D244" s="225" t="s">
        <v>142</v>
      </c>
      <c r="E244" s="236" t="s">
        <v>19</v>
      </c>
      <c r="F244" s="237" t="s">
        <v>339</v>
      </c>
      <c r="G244" s="235"/>
      <c r="H244" s="238">
        <v>32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142</v>
      </c>
      <c r="AU244" s="244" t="s">
        <v>138</v>
      </c>
      <c r="AV244" s="14" t="s">
        <v>138</v>
      </c>
      <c r="AW244" s="14" t="s">
        <v>33</v>
      </c>
      <c r="AX244" s="14" t="s">
        <v>71</v>
      </c>
      <c r="AY244" s="244" t="s">
        <v>129</v>
      </c>
    </row>
    <row r="245" s="13" customFormat="1">
      <c r="A245" s="13"/>
      <c r="B245" s="223"/>
      <c r="C245" s="224"/>
      <c r="D245" s="225" t="s">
        <v>142</v>
      </c>
      <c r="E245" s="226" t="s">
        <v>19</v>
      </c>
      <c r="F245" s="227" t="s">
        <v>784</v>
      </c>
      <c r="G245" s="224"/>
      <c r="H245" s="226" t="s">
        <v>19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142</v>
      </c>
      <c r="AU245" s="233" t="s">
        <v>138</v>
      </c>
      <c r="AV245" s="13" t="s">
        <v>79</v>
      </c>
      <c r="AW245" s="13" t="s">
        <v>33</v>
      </c>
      <c r="AX245" s="13" t="s">
        <v>71</v>
      </c>
      <c r="AY245" s="233" t="s">
        <v>129</v>
      </c>
    </row>
    <row r="246" s="14" customFormat="1">
      <c r="A246" s="14"/>
      <c r="B246" s="234"/>
      <c r="C246" s="235"/>
      <c r="D246" s="225" t="s">
        <v>142</v>
      </c>
      <c r="E246" s="236" t="s">
        <v>19</v>
      </c>
      <c r="F246" s="237" t="s">
        <v>291</v>
      </c>
      <c r="G246" s="235"/>
      <c r="H246" s="238">
        <v>24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142</v>
      </c>
      <c r="AU246" s="244" t="s">
        <v>138</v>
      </c>
      <c r="AV246" s="14" t="s">
        <v>138</v>
      </c>
      <c r="AW246" s="14" t="s">
        <v>33</v>
      </c>
      <c r="AX246" s="14" t="s">
        <v>71</v>
      </c>
      <c r="AY246" s="244" t="s">
        <v>129</v>
      </c>
    </row>
    <row r="247" s="15" customFormat="1">
      <c r="A247" s="15"/>
      <c r="B247" s="245"/>
      <c r="C247" s="246"/>
      <c r="D247" s="225" t="s">
        <v>142</v>
      </c>
      <c r="E247" s="247" t="s">
        <v>19</v>
      </c>
      <c r="F247" s="248" t="s">
        <v>149</v>
      </c>
      <c r="G247" s="246"/>
      <c r="H247" s="249">
        <v>56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142</v>
      </c>
      <c r="AU247" s="255" t="s">
        <v>138</v>
      </c>
      <c r="AV247" s="15" t="s">
        <v>137</v>
      </c>
      <c r="AW247" s="15" t="s">
        <v>33</v>
      </c>
      <c r="AX247" s="15" t="s">
        <v>79</v>
      </c>
      <c r="AY247" s="255" t="s">
        <v>129</v>
      </c>
    </row>
    <row r="248" s="2" customFormat="1" ht="33" customHeight="1">
      <c r="A248" s="39"/>
      <c r="B248" s="40"/>
      <c r="C248" s="205" t="s">
        <v>334</v>
      </c>
      <c r="D248" s="205" t="s">
        <v>132</v>
      </c>
      <c r="E248" s="206" t="s">
        <v>869</v>
      </c>
      <c r="F248" s="207" t="s">
        <v>870</v>
      </c>
      <c r="G248" s="208" t="s">
        <v>286</v>
      </c>
      <c r="H248" s="209">
        <v>120</v>
      </c>
      <c r="I248" s="210"/>
      <c r="J248" s="211">
        <f>ROUND(I248*H248,2)</f>
        <v>0</v>
      </c>
      <c r="K248" s="207" t="s">
        <v>136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0.00024000000000000001</v>
      </c>
      <c r="R248" s="214">
        <f>Q248*H248</f>
        <v>0.028799999999999999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243</v>
      </c>
      <c r="AT248" s="216" t="s">
        <v>132</v>
      </c>
      <c r="AU248" s="216" t="s">
        <v>138</v>
      </c>
      <c r="AY248" s="18" t="s">
        <v>129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138</v>
      </c>
      <c r="BK248" s="217">
        <f>ROUND(I248*H248,2)</f>
        <v>0</v>
      </c>
      <c r="BL248" s="18" t="s">
        <v>243</v>
      </c>
      <c r="BM248" s="216" t="s">
        <v>871</v>
      </c>
    </row>
    <row r="249" s="2" customFormat="1">
      <c r="A249" s="39"/>
      <c r="B249" s="40"/>
      <c r="C249" s="41"/>
      <c r="D249" s="218" t="s">
        <v>140</v>
      </c>
      <c r="E249" s="41"/>
      <c r="F249" s="219" t="s">
        <v>872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140</v>
      </c>
      <c r="AU249" s="18" t="s">
        <v>138</v>
      </c>
    </row>
    <row r="250" s="13" customFormat="1">
      <c r="A250" s="13"/>
      <c r="B250" s="223"/>
      <c r="C250" s="224"/>
      <c r="D250" s="225" t="s">
        <v>142</v>
      </c>
      <c r="E250" s="226" t="s">
        <v>19</v>
      </c>
      <c r="F250" s="227" t="s">
        <v>783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142</v>
      </c>
      <c r="AU250" s="233" t="s">
        <v>138</v>
      </c>
      <c r="AV250" s="13" t="s">
        <v>79</v>
      </c>
      <c r="AW250" s="13" t="s">
        <v>33</v>
      </c>
      <c r="AX250" s="13" t="s">
        <v>71</v>
      </c>
      <c r="AY250" s="233" t="s">
        <v>129</v>
      </c>
    </row>
    <row r="251" s="14" customFormat="1">
      <c r="A251" s="14"/>
      <c r="B251" s="234"/>
      <c r="C251" s="235"/>
      <c r="D251" s="225" t="s">
        <v>142</v>
      </c>
      <c r="E251" s="236" t="s">
        <v>19</v>
      </c>
      <c r="F251" s="237" t="s">
        <v>578</v>
      </c>
      <c r="G251" s="235"/>
      <c r="H251" s="238">
        <v>75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142</v>
      </c>
      <c r="AU251" s="244" t="s">
        <v>138</v>
      </c>
      <c r="AV251" s="14" t="s">
        <v>138</v>
      </c>
      <c r="AW251" s="14" t="s">
        <v>33</v>
      </c>
      <c r="AX251" s="14" t="s">
        <v>71</v>
      </c>
      <c r="AY251" s="244" t="s">
        <v>129</v>
      </c>
    </row>
    <row r="252" s="13" customFormat="1">
      <c r="A252" s="13"/>
      <c r="B252" s="223"/>
      <c r="C252" s="224"/>
      <c r="D252" s="225" t="s">
        <v>142</v>
      </c>
      <c r="E252" s="226" t="s">
        <v>19</v>
      </c>
      <c r="F252" s="227" t="s">
        <v>784</v>
      </c>
      <c r="G252" s="224"/>
      <c r="H252" s="226" t="s">
        <v>19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142</v>
      </c>
      <c r="AU252" s="233" t="s">
        <v>138</v>
      </c>
      <c r="AV252" s="13" t="s">
        <v>79</v>
      </c>
      <c r="AW252" s="13" t="s">
        <v>33</v>
      </c>
      <c r="AX252" s="13" t="s">
        <v>71</v>
      </c>
      <c r="AY252" s="233" t="s">
        <v>129</v>
      </c>
    </row>
    <row r="253" s="14" customFormat="1">
      <c r="A253" s="14"/>
      <c r="B253" s="234"/>
      <c r="C253" s="235"/>
      <c r="D253" s="225" t="s">
        <v>142</v>
      </c>
      <c r="E253" s="236" t="s">
        <v>19</v>
      </c>
      <c r="F253" s="237" t="s">
        <v>412</v>
      </c>
      <c r="G253" s="235"/>
      <c r="H253" s="238">
        <v>45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142</v>
      </c>
      <c r="AU253" s="244" t="s">
        <v>138</v>
      </c>
      <c r="AV253" s="14" t="s">
        <v>138</v>
      </c>
      <c r="AW253" s="14" t="s">
        <v>33</v>
      </c>
      <c r="AX253" s="14" t="s">
        <v>71</v>
      </c>
      <c r="AY253" s="244" t="s">
        <v>129</v>
      </c>
    </row>
    <row r="254" s="15" customFormat="1">
      <c r="A254" s="15"/>
      <c r="B254" s="245"/>
      <c r="C254" s="246"/>
      <c r="D254" s="225" t="s">
        <v>142</v>
      </c>
      <c r="E254" s="247" t="s">
        <v>19</v>
      </c>
      <c r="F254" s="248" t="s">
        <v>149</v>
      </c>
      <c r="G254" s="246"/>
      <c r="H254" s="249">
        <v>120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5" t="s">
        <v>142</v>
      </c>
      <c r="AU254" s="255" t="s">
        <v>138</v>
      </c>
      <c r="AV254" s="15" t="s">
        <v>137</v>
      </c>
      <c r="AW254" s="15" t="s">
        <v>33</v>
      </c>
      <c r="AX254" s="15" t="s">
        <v>79</v>
      </c>
      <c r="AY254" s="255" t="s">
        <v>129</v>
      </c>
    </row>
    <row r="255" s="2" customFormat="1" ht="16.5" customHeight="1">
      <c r="A255" s="39"/>
      <c r="B255" s="40"/>
      <c r="C255" s="205" t="s">
        <v>339</v>
      </c>
      <c r="D255" s="205" t="s">
        <v>132</v>
      </c>
      <c r="E255" s="206" t="s">
        <v>873</v>
      </c>
      <c r="F255" s="207" t="s">
        <v>874</v>
      </c>
      <c r="G255" s="208" t="s">
        <v>213</v>
      </c>
      <c r="H255" s="209">
        <v>88</v>
      </c>
      <c r="I255" s="210"/>
      <c r="J255" s="211">
        <f>ROUND(I255*H255,2)</f>
        <v>0</v>
      </c>
      <c r="K255" s="207" t="s">
        <v>136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0.00012999999999999999</v>
      </c>
      <c r="R255" s="214">
        <f>Q255*H255</f>
        <v>0.011439999999999999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243</v>
      </c>
      <c r="AT255" s="216" t="s">
        <v>132</v>
      </c>
      <c r="AU255" s="216" t="s">
        <v>138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138</v>
      </c>
      <c r="BK255" s="217">
        <f>ROUND(I255*H255,2)</f>
        <v>0</v>
      </c>
      <c r="BL255" s="18" t="s">
        <v>243</v>
      </c>
      <c r="BM255" s="216" t="s">
        <v>875</v>
      </c>
    </row>
    <row r="256" s="2" customFormat="1">
      <c r="A256" s="39"/>
      <c r="B256" s="40"/>
      <c r="C256" s="41"/>
      <c r="D256" s="218" t="s">
        <v>140</v>
      </c>
      <c r="E256" s="41"/>
      <c r="F256" s="219" t="s">
        <v>876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140</v>
      </c>
      <c r="AU256" s="18" t="s">
        <v>138</v>
      </c>
    </row>
    <row r="257" s="13" customFormat="1">
      <c r="A257" s="13"/>
      <c r="B257" s="223"/>
      <c r="C257" s="224"/>
      <c r="D257" s="225" t="s">
        <v>142</v>
      </c>
      <c r="E257" s="226" t="s">
        <v>19</v>
      </c>
      <c r="F257" s="227" t="s">
        <v>783</v>
      </c>
      <c r="G257" s="224"/>
      <c r="H257" s="226" t="s">
        <v>19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142</v>
      </c>
      <c r="AU257" s="233" t="s">
        <v>138</v>
      </c>
      <c r="AV257" s="13" t="s">
        <v>79</v>
      </c>
      <c r="AW257" s="13" t="s">
        <v>33</v>
      </c>
      <c r="AX257" s="13" t="s">
        <v>71</v>
      </c>
      <c r="AY257" s="233" t="s">
        <v>129</v>
      </c>
    </row>
    <row r="258" s="14" customFormat="1">
      <c r="A258" s="14"/>
      <c r="B258" s="234"/>
      <c r="C258" s="235"/>
      <c r="D258" s="225" t="s">
        <v>142</v>
      </c>
      <c r="E258" s="236" t="s">
        <v>19</v>
      </c>
      <c r="F258" s="237" t="s">
        <v>877</v>
      </c>
      <c r="G258" s="235"/>
      <c r="H258" s="238">
        <v>11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142</v>
      </c>
      <c r="AU258" s="244" t="s">
        <v>138</v>
      </c>
      <c r="AV258" s="14" t="s">
        <v>138</v>
      </c>
      <c r="AW258" s="14" t="s">
        <v>33</v>
      </c>
      <c r="AX258" s="14" t="s">
        <v>71</v>
      </c>
      <c r="AY258" s="244" t="s">
        <v>129</v>
      </c>
    </row>
    <row r="259" s="14" customFormat="1">
      <c r="A259" s="14"/>
      <c r="B259" s="234"/>
      <c r="C259" s="235"/>
      <c r="D259" s="225" t="s">
        <v>142</v>
      </c>
      <c r="E259" s="236" t="s">
        <v>19</v>
      </c>
      <c r="F259" s="237" t="s">
        <v>878</v>
      </c>
      <c r="G259" s="235"/>
      <c r="H259" s="238">
        <v>18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142</v>
      </c>
      <c r="AU259" s="244" t="s">
        <v>138</v>
      </c>
      <c r="AV259" s="14" t="s">
        <v>138</v>
      </c>
      <c r="AW259" s="14" t="s">
        <v>33</v>
      </c>
      <c r="AX259" s="14" t="s">
        <v>71</v>
      </c>
      <c r="AY259" s="244" t="s">
        <v>129</v>
      </c>
    </row>
    <row r="260" s="14" customFormat="1">
      <c r="A260" s="14"/>
      <c r="B260" s="234"/>
      <c r="C260" s="235"/>
      <c r="D260" s="225" t="s">
        <v>142</v>
      </c>
      <c r="E260" s="236" t="s">
        <v>19</v>
      </c>
      <c r="F260" s="237" t="s">
        <v>878</v>
      </c>
      <c r="G260" s="235"/>
      <c r="H260" s="238">
        <v>18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142</v>
      </c>
      <c r="AU260" s="244" t="s">
        <v>138</v>
      </c>
      <c r="AV260" s="14" t="s">
        <v>138</v>
      </c>
      <c r="AW260" s="14" t="s">
        <v>33</v>
      </c>
      <c r="AX260" s="14" t="s">
        <v>71</v>
      </c>
      <c r="AY260" s="244" t="s">
        <v>129</v>
      </c>
    </row>
    <row r="261" s="14" customFormat="1">
      <c r="A261" s="14"/>
      <c r="B261" s="234"/>
      <c r="C261" s="235"/>
      <c r="D261" s="225" t="s">
        <v>142</v>
      </c>
      <c r="E261" s="236" t="s">
        <v>19</v>
      </c>
      <c r="F261" s="237" t="s">
        <v>130</v>
      </c>
      <c r="G261" s="235"/>
      <c r="H261" s="238">
        <v>3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142</v>
      </c>
      <c r="AU261" s="244" t="s">
        <v>138</v>
      </c>
      <c r="AV261" s="14" t="s">
        <v>138</v>
      </c>
      <c r="AW261" s="14" t="s">
        <v>33</v>
      </c>
      <c r="AX261" s="14" t="s">
        <v>71</v>
      </c>
      <c r="AY261" s="244" t="s">
        <v>129</v>
      </c>
    </row>
    <row r="262" s="13" customFormat="1">
      <c r="A262" s="13"/>
      <c r="B262" s="223"/>
      <c r="C262" s="224"/>
      <c r="D262" s="225" t="s">
        <v>142</v>
      </c>
      <c r="E262" s="226" t="s">
        <v>19</v>
      </c>
      <c r="F262" s="227" t="s">
        <v>784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142</v>
      </c>
      <c r="AU262" s="233" t="s">
        <v>138</v>
      </c>
      <c r="AV262" s="13" t="s">
        <v>79</v>
      </c>
      <c r="AW262" s="13" t="s">
        <v>33</v>
      </c>
      <c r="AX262" s="13" t="s">
        <v>71</v>
      </c>
      <c r="AY262" s="233" t="s">
        <v>129</v>
      </c>
    </row>
    <row r="263" s="14" customFormat="1">
      <c r="A263" s="14"/>
      <c r="B263" s="234"/>
      <c r="C263" s="235"/>
      <c r="D263" s="225" t="s">
        <v>142</v>
      </c>
      <c r="E263" s="236" t="s">
        <v>19</v>
      </c>
      <c r="F263" s="237" t="s">
        <v>493</v>
      </c>
      <c r="G263" s="235"/>
      <c r="H263" s="238">
        <v>12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142</v>
      </c>
      <c r="AU263" s="244" t="s">
        <v>138</v>
      </c>
      <c r="AV263" s="14" t="s">
        <v>138</v>
      </c>
      <c r="AW263" s="14" t="s">
        <v>33</v>
      </c>
      <c r="AX263" s="14" t="s">
        <v>71</v>
      </c>
      <c r="AY263" s="244" t="s">
        <v>129</v>
      </c>
    </row>
    <row r="264" s="14" customFormat="1">
      <c r="A264" s="14"/>
      <c r="B264" s="234"/>
      <c r="C264" s="235"/>
      <c r="D264" s="225" t="s">
        <v>142</v>
      </c>
      <c r="E264" s="236" t="s">
        <v>19</v>
      </c>
      <c r="F264" s="237" t="s">
        <v>282</v>
      </c>
      <c r="G264" s="235"/>
      <c r="H264" s="238">
        <v>12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142</v>
      </c>
      <c r="AU264" s="244" t="s">
        <v>138</v>
      </c>
      <c r="AV264" s="14" t="s">
        <v>138</v>
      </c>
      <c r="AW264" s="14" t="s">
        <v>33</v>
      </c>
      <c r="AX264" s="14" t="s">
        <v>71</v>
      </c>
      <c r="AY264" s="244" t="s">
        <v>129</v>
      </c>
    </row>
    <row r="265" s="14" customFormat="1">
      <c r="A265" s="14"/>
      <c r="B265" s="234"/>
      <c r="C265" s="235"/>
      <c r="D265" s="225" t="s">
        <v>142</v>
      </c>
      <c r="E265" s="236" t="s">
        <v>19</v>
      </c>
      <c r="F265" s="237" t="s">
        <v>282</v>
      </c>
      <c r="G265" s="235"/>
      <c r="H265" s="238">
        <v>12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142</v>
      </c>
      <c r="AU265" s="244" t="s">
        <v>138</v>
      </c>
      <c r="AV265" s="14" t="s">
        <v>138</v>
      </c>
      <c r="AW265" s="14" t="s">
        <v>33</v>
      </c>
      <c r="AX265" s="14" t="s">
        <v>71</v>
      </c>
      <c r="AY265" s="244" t="s">
        <v>129</v>
      </c>
    </row>
    <row r="266" s="14" customFormat="1">
      <c r="A266" s="14"/>
      <c r="B266" s="234"/>
      <c r="C266" s="235"/>
      <c r="D266" s="225" t="s">
        <v>142</v>
      </c>
      <c r="E266" s="236" t="s">
        <v>19</v>
      </c>
      <c r="F266" s="237" t="s">
        <v>138</v>
      </c>
      <c r="G266" s="235"/>
      <c r="H266" s="238">
        <v>2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142</v>
      </c>
      <c r="AU266" s="244" t="s">
        <v>138</v>
      </c>
      <c r="AV266" s="14" t="s">
        <v>138</v>
      </c>
      <c r="AW266" s="14" t="s">
        <v>33</v>
      </c>
      <c r="AX266" s="14" t="s">
        <v>71</v>
      </c>
      <c r="AY266" s="244" t="s">
        <v>129</v>
      </c>
    </row>
    <row r="267" s="15" customFormat="1">
      <c r="A267" s="15"/>
      <c r="B267" s="245"/>
      <c r="C267" s="246"/>
      <c r="D267" s="225" t="s">
        <v>142</v>
      </c>
      <c r="E267" s="247" t="s">
        <v>19</v>
      </c>
      <c r="F267" s="248" t="s">
        <v>149</v>
      </c>
      <c r="G267" s="246"/>
      <c r="H267" s="249">
        <v>88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5" t="s">
        <v>142</v>
      </c>
      <c r="AU267" s="255" t="s">
        <v>138</v>
      </c>
      <c r="AV267" s="15" t="s">
        <v>137</v>
      </c>
      <c r="AW267" s="15" t="s">
        <v>33</v>
      </c>
      <c r="AX267" s="15" t="s">
        <v>79</v>
      </c>
      <c r="AY267" s="255" t="s">
        <v>129</v>
      </c>
    </row>
    <row r="268" s="2" customFormat="1" ht="16.5" customHeight="1">
      <c r="A268" s="39"/>
      <c r="B268" s="40"/>
      <c r="C268" s="205" t="s">
        <v>344</v>
      </c>
      <c r="D268" s="205" t="s">
        <v>132</v>
      </c>
      <c r="E268" s="206" t="s">
        <v>879</v>
      </c>
      <c r="F268" s="207" t="s">
        <v>880</v>
      </c>
      <c r="G268" s="208" t="s">
        <v>881</v>
      </c>
      <c r="H268" s="209">
        <v>15</v>
      </c>
      <c r="I268" s="210"/>
      <c r="J268" s="211">
        <f>ROUND(I268*H268,2)</f>
        <v>0</v>
      </c>
      <c r="K268" s="207" t="s">
        <v>136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0.00025000000000000001</v>
      </c>
      <c r="R268" s="214">
        <f>Q268*H268</f>
        <v>0.0037499999999999999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243</v>
      </c>
      <c r="AT268" s="216" t="s">
        <v>132</v>
      </c>
      <c r="AU268" s="216" t="s">
        <v>138</v>
      </c>
      <c r="AY268" s="18" t="s">
        <v>129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138</v>
      </c>
      <c r="BK268" s="217">
        <f>ROUND(I268*H268,2)</f>
        <v>0</v>
      </c>
      <c r="BL268" s="18" t="s">
        <v>243</v>
      </c>
      <c r="BM268" s="216" t="s">
        <v>882</v>
      </c>
    </row>
    <row r="269" s="2" customFormat="1">
      <c r="A269" s="39"/>
      <c r="B269" s="40"/>
      <c r="C269" s="41"/>
      <c r="D269" s="218" t="s">
        <v>140</v>
      </c>
      <c r="E269" s="41"/>
      <c r="F269" s="219" t="s">
        <v>883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140</v>
      </c>
      <c r="AU269" s="18" t="s">
        <v>138</v>
      </c>
    </row>
    <row r="270" s="13" customFormat="1">
      <c r="A270" s="13"/>
      <c r="B270" s="223"/>
      <c r="C270" s="224"/>
      <c r="D270" s="225" t="s">
        <v>142</v>
      </c>
      <c r="E270" s="226" t="s">
        <v>19</v>
      </c>
      <c r="F270" s="227" t="s">
        <v>783</v>
      </c>
      <c r="G270" s="224"/>
      <c r="H270" s="226" t="s">
        <v>19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142</v>
      </c>
      <c r="AU270" s="233" t="s">
        <v>138</v>
      </c>
      <c r="AV270" s="13" t="s">
        <v>79</v>
      </c>
      <c r="AW270" s="13" t="s">
        <v>33</v>
      </c>
      <c r="AX270" s="13" t="s">
        <v>71</v>
      </c>
      <c r="AY270" s="233" t="s">
        <v>129</v>
      </c>
    </row>
    <row r="271" s="14" customFormat="1">
      <c r="A271" s="14"/>
      <c r="B271" s="234"/>
      <c r="C271" s="235"/>
      <c r="D271" s="225" t="s">
        <v>142</v>
      </c>
      <c r="E271" s="236" t="s">
        <v>19</v>
      </c>
      <c r="F271" s="237" t="s">
        <v>194</v>
      </c>
      <c r="G271" s="235"/>
      <c r="H271" s="238">
        <v>9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142</v>
      </c>
      <c r="AU271" s="244" t="s">
        <v>138</v>
      </c>
      <c r="AV271" s="14" t="s">
        <v>138</v>
      </c>
      <c r="AW271" s="14" t="s">
        <v>33</v>
      </c>
      <c r="AX271" s="14" t="s">
        <v>71</v>
      </c>
      <c r="AY271" s="244" t="s">
        <v>129</v>
      </c>
    </row>
    <row r="272" s="13" customFormat="1">
      <c r="A272" s="13"/>
      <c r="B272" s="223"/>
      <c r="C272" s="224"/>
      <c r="D272" s="225" t="s">
        <v>142</v>
      </c>
      <c r="E272" s="226" t="s">
        <v>19</v>
      </c>
      <c r="F272" s="227" t="s">
        <v>784</v>
      </c>
      <c r="G272" s="224"/>
      <c r="H272" s="226" t="s">
        <v>19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142</v>
      </c>
      <c r="AU272" s="233" t="s">
        <v>138</v>
      </c>
      <c r="AV272" s="13" t="s">
        <v>79</v>
      </c>
      <c r="AW272" s="13" t="s">
        <v>33</v>
      </c>
      <c r="AX272" s="13" t="s">
        <v>71</v>
      </c>
      <c r="AY272" s="233" t="s">
        <v>129</v>
      </c>
    </row>
    <row r="273" s="14" customFormat="1">
      <c r="A273" s="14"/>
      <c r="B273" s="234"/>
      <c r="C273" s="235"/>
      <c r="D273" s="225" t="s">
        <v>142</v>
      </c>
      <c r="E273" s="236" t="s">
        <v>19</v>
      </c>
      <c r="F273" s="237" t="s">
        <v>159</v>
      </c>
      <c r="G273" s="235"/>
      <c r="H273" s="238">
        <v>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142</v>
      </c>
      <c r="AU273" s="244" t="s">
        <v>138</v>
      </c>
      <c r="AV273" s="14" t="s">
        <v>138</v>
      </c>
      <c r="AW273" s="14" t="s">
        <v>33</v>
      </c>
      <c r="AX273" s="14" t="s">
        <v>71</v>
      </c>
      <c r="AY273" s="244" t="s">
        <v>129</v>
      </c>
    </row>
    <row r="274" s="15" customFormat="1">
      <c r="A274" s="15"/>
      <c r="B274" s="245"/>
      <c r="C274" s="246"/>
      <c r="D274" s="225" t="s">
        <v>142</v>
      </c>
      <c r="E274" s="247" t="s">
        <v>19</v>
      </c>
      <c r="F274" s="248" t="s">
        <v>149</v>
      </c>
      <c r="G274" s="246"/>
      <c r="H274" s="249">
        <v>15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5" t="s">
        <v>142</v>
      </c>
      <c r="AU274" s="255" t="s">
        <v>138</v>
      </c>
      <c r="AV274" s="15" t="s">
        <v>137</v>
      </c>
      <c r="AW274" s="15" t="s">
        <v>33</v>
      </c>
      <c r="AX274" s="15" t="s">
        <v>79</v>
      </c>
      <c r="AY274" s="255" t="s">
        <v>129</v>
      </c>
    </row>
    <row r="275" s="2" customFormat="1" ht="16.5" customHeight="1">
      <c r="A275" s="39"/>
      <c r="B275" s="40"/>
      <c r="C275" s="205" t="s">
        <v>359</v>
      </c>
      <c r="D275" s="205" t="s">
        <v>132</v>
      </c>
      <c r="E275" s="206" t="s">
        <v>884</v>
      </c>
      <c r="F275" s="207" t="s">
        <v>885</v>
      </c>
      <c r="G275" s="208" t="s">
        <v>213</v>
      </c>
      <c r="H275" s="209">
        <v>30</v>
      </c>
      <c r="I275" s="210"/>
      <c r="J275" s="211">
        <f>ROUND(I275*H275,2)</f>
        <v>0</v>
      </c>
      <c r="K275" s="207" t="s">
        <v>136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0.00097000000000000005</v>
      </c>
      <c r="R275" s="214">
        <f>Q275*H275</f>
        <v>0.029100000000000001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243</v>
      </c>
      <c r="AT275" s="216" t="s">
        <v>132</v>
      </c>
      <c r="AU275" s="216" t="s">
        <v>138</v>
      </c>
      <c r="AY275" s="18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138</v>
      </c>
      <c r="BK275" s="217">
        <f>ROUND(I275*H275,2)</f>
        <v>0</v>
      </c>
      <c r="BL275" s="18" t="s">
        <v>243</v>
      </c>
      <c r="BM275" s="216" t="s">
        <v>886</v>
      </c>
    </row>
    <row r="276" s="2" customFormat="1">
      <c r="A276" s="39"/>
      <c r="B276" s="40"/>
      <c r="C276" s="41"/>
      <c r="D276" s="218" t="s">
        <v>140</v>
      </c>
      <c r="E276" s="41"/>
      <c r="F276" s="219" t="s">
        <v>887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138</v>
      </c>
    </row>
    <row r="277" s="13" customFormat="1">
      <c r="A277" s="13"/>
      <c r="B277" s="223"/>
      <c r="C277" s="224"/>
      <c r="D277" s="225" t="s">
        <v>142</v>
      </c>
      <c r="E277" s="226" t="s">
        <v>19</v>
      </c>
      <c r="F277" s="227" t="s">
        <v>783</v>
      </c>
      <c r="G277" s="224"/>
      <c r="H277" s="226" t="s">
        <v>19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142</v>
      </c>
      <c r="AU277" s="233" t="s">
        <v>138</v>
      </c>
      <c r="AV277" s="13" t="s">
        <v>79</v>
      </c>
      <c r="AW277" s="13" t="s">
        <v>33</v>
      </c>
      <c r="AX277" s="13" t="s">
        <v>71</v>
      </c>
      <c r="AY277" s="233" t="s">
        <v>129</v>
      </c>
    </row>
    <row r="278" s="14" customFormat="1">
      <c r="A278" s="14"/>
      <c r="B278" s="234"/>
      <c r="C278" s="235"/>
      <c r="D278" s="225" t="s">
        <v>142</v>
      </c>
      <c r="E278" s="236" t="s">
        <v>19</v>
      </c>
      <c r="F278" s="237" t="s">
        <v>878</v>
      </c>
      <c r="G278" s="235"/>
      <c r="H278" s="238">
        <v>18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142</v>
      </c>
      <c r="AU278" s="244" t="s">
        <v>138</v>
      </c>
      <c r="AV278" s="14" t="s">
        <v>138</v>
      </c>
      <c r="AW278" s="14" t="s">
        <v>33</v>
      </c>
      <c r="AX278" s="14" t="s">
        <v>71</v>
      </c>
      <c r="AY278" s="244" t="s">
        <v>129</v>
      </c>
    </row>
    <row r="279" s="13" customFormat="1">
      <c r="A279" s="13"/>
      <c r="B279" s="223"/>
      <c r="C279" s="224"/>
      <c r="D279" s="225" t="s">
        <v>142</v>
      </c>
      <c r="E279" s="226" t="s">
        <v>19</v>
      </c>
      <c r="F279" s="227" t="s">
        <v>784</v>
      </c>
      <c r="G279" s="224"/>
      <c r="H279" s="226" t="s">
        <v>19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142</v>
      </c>
      <c r="AU279" s="233" t="s">
        <v>138</v>
      </c>
      <c r="AV279" s="13" t="s">
        <v>79</v>
      </c>
      <c r="AW279" s="13" t="s">
        <v>33</v>
      </c>
      <c r="AX279" s="13" t="s">
        <v>71</v>
      </c>
      <c r="AY279" s="233" t="s">
        <v>129</v>
      </c>
    </row>
    <row r="280" s="14" customFormat="1">
      <c r="A280" s="14"/>
      <c r="B280" s="234"/>
      <c r="C280" s="235"/>
      <c r="D280" s="225" t="s">
        <v>142</v>
      </c>
      <c r="E280" s="236" t="s">
        <v>19</v>
      </c>
      <c r="F280" s="237" t="s">
        <v>282</v>
      </c>
      <c r="G280" s="235"/>
      <c r="H280" s="238">
        <v>12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142</v>
      </c>
      <c r="AU280" s="244" t="s">
        <v>138</v>
      </c>
      <c r="AV280" s="14" t="s">
        <v>138</v>
      </c>
      <c r="AW280" s="14" t="s">
        <v>33</v>
      </c>
      <c r="AX280" s="14" t="s">
        <v>71</v>
      </c>
      <c r="AY280" s="244" t="s">
        <v>129</v>
      </c>
    </row>
    <row r="281" s="15" customFormat="1">
      <c r="A281" s="15"/>
      <c r="B281" s="245"/>
      <c r="C281" s="246"/>
      <c r="D281" s="225" t="s">
        <v>142</v>
      </c>
      <c r="E281" s="247" t="s">
        <v>19</v>
      </c>
      <c r="F281" s="248" t="s">
        <v>149</v>
      </c>
      <c r="G281" s="246"/>
      <c r="H281" s="249">
        <v>30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5" t="s">
        <v>142</v>
      </c>
      <c r="AU281" s="255" t="s">
        <v>138</v>
      </c>
      <c r="AV281" s="15" t="s">
        <v>137</v>
      </c>
      <c r="AW281" s="15" t="s">
        <v>33</v>
      </c>
      <c r="AX281" s="15" t="s">
        <v>79</v>
      </c>
      <c r="AY281" s="255" t="s">
        <v>129</v>
      </c>
    </row>
    <row r="282" s="2" customFormat="1" ht="21.75" customHeight="1">
      <c r="A282" s="39"/>
      <c r="B282" s="40"/>
      <c r="C282" s="205" t="s">
        <v>364</v>
      </c>
      <c r="D282" s="205" t="s">
        <v>132</v>
      </c>
      <c r="E282" s="206" t="s">
        <v>888</v>
      </c>
      <c r="F282" s="207" t="s">
        <v>889</v>
      </c>
      <c r="G282" s="208" t="s">
        <v>286</v>
      </c>
      <c r="H282" s="209">
        <v>352</v>
      </c>
      <c r="I282" s="210"/>
      <c r="J282" s="211">
        <f>ROUND(I282*H282,2)</f>
        <v>0</v>
      </c>
      <c r="K282" s="207" t="s">
        <v>136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1.0000000000000001E-05</v>
      </c>
      <c r="R282" s="214">
        <f>Q282*H282</f>
        <v>0.0035200000000000001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243</v>
      </c>
      <c r="AT282" s="216" t="s">
        <v>132</v>
      </c>
      <c r="AU282" s="216" t="s">
        <v>138</v>
      </c>
      <c r="AY282" s="18" t="s">
        <v>129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138</v>
      </c>
      <c r="BK282" s="217">
        <f>ROUND(I282*H282,2)</f>
        <v>0</v>
      </c>
      <c r="BL282" s="18" t="s">
        <v>243</v>
      </c>
      <c r="BM282" s="216" t="s">
        <v>890</v>
      </c>
    </row>
    <row r="283" s="2" customFormat="1">
      <c r="A283" s="39"/>
      <c r="B283" s="40"/>
      <c r="C283" s="41"/>
      <c r="D283" s="218" t="s">
        <v>140</v>
      </c>
      <c r="E283" s="41"/>
      <c r="F283" s="219" t="s">
        <v>891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140</v>
      </c>
      <c r="AU283" s="18" t="s">
        <v>138</v>
      </c>
    </row>
    <row r="284" s="13" customFormat="1">
      <c r="A284" s="13"/>
      <c r="B284" s="223"/>
      <c r="C284" s="224"/>
      <c r="D284" s="225" t="s">
        <v>142</v>
      </c>
      <c r="E284" s="226" t="s">
        <v>19</v>
      </c>
      <c r="F284" s="227" t="s">
        <v>783</v>
      </c>
      <c r="G284" s="224"/>
      <c r="H284" s="226" t="s">
        <v>19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142</v>
      </c>
      <c r="AU284" s="233" t="s">
        <v>138</v>
      </c>
      <c r="AV284" s="13" t="s">
        <v>79</v>
      </c>
      <c r="AW284" s="13" t="s">
        <v>33</v>
      </c>
      <c r="AX284" s="13" t="s">
        <v>71</v>
      </c>
      <c r="AY284" s="233" t="s">
        <v>129</v>
      </c>
    </row>
    <row r="285" s="14" customFormat="1">
      <c r="A285" s="14"/>
      <c r="B285" s="234"/>
      <c r="C285" s="235"/>
      <c r="D285" s="225" t="s">
        <v>142</v>
      </c>
      <c r="E285" s="236" t="s">
        <v>19</v>
      </c>
      <c r="F285" s="237" t="s">
        <v>892</v>
      </c>
      <c r="G285" s="235"/>
      <c r="H285" s="238">
        <v>214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142</v>
      </c>
      <c r="AU285" s="244" t="s">
        <v>138</v>
      </c>
      <c r="AV285" s="14" t="s">
        <v>138</v>
      </c>
      <c r="AW285" s="14" t="s">
        <v>33</v>
      </c>
      <c r="AX285" s="14" t="s">
        <v>71</v>
      </c>
      <c r="AY285" s="244" t="s">
        <v>129</v>
      </c>
    </row>
    <row r="286" s="13" customFormat="1">
      <c r="A286" s="13"/>
      <c r="B286" s="223"/>
      <c r="C286" s="224"/>
      <c r="D286" s="225" t="s">
        <v>142</v>
      </c>
      <c r="E286" s="226" t="s">
        <v>19</v>
      </c>
      <c r="F286" s="227" t="s">
        <v>784</v>
      </c>
      <c r="G286" s="224"/>
      <c r="H286" s="226" t="s">
        <v>19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142</v>
      </c>
      <c r="AU286" s="233" t="s">
        <v>138</v>
      </c>
      <c r="AV286" s="13" t="s">
        <v>79</v>
      </c>
      <c r="AW286" s="13" t="s">
        <v>33</v>
      </c>
      <c r="AX286" s="13" t="s">
        <v>71</v>
      </c>
      <c r="AY286" s="233" t="s">
        <v>129</v>
      </c>
    </row>
    <row r="287" s="14" customFormat="1">
      <c r="A287" s="14"/>
      <c r="B287" s="234"/>
      <c r="C287" s="235"/>
      <c r="D287" s="225" t="s">
        <v>142</v>
      </c>
      <c r="E287" s="236" t="s">
        <v>19</v>
      </c>
      <c r="F287" s="237" t="s">
        <v>893</v>
      </c>
      <c r="G287" s="235"/>
      <c r="H287" s="238">
        <v>138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142</v>
      </c>
      <c r="AU287" s="244" t="s">
        <v>138</v>
      </c>
      <c r="AV287" s="14" t="s">
        <v>138</v>
      </c>
      <c r="AW287" s="14" t="s">
        <v>33</v>
      </c>
      <c r="AX287" s="14" t="s">
        <v>71</v>
      </c>
      <c r="AY287" s="244" t="s">
        <v>129</v>
      </c>
    </row>
    <row r="288" s="15" customFormat="1">
      <c r="A288" s="15"/>
      <c r="B288" s="245"/>
      <c r="C288" s="246"/>
      <c r="D288" s="225" t="s">
        <v>142</v>
      </c>
      <c r="E288" s="247" t="s">
        <v>19</v>
      </c>
      <c r="F288" s="248" t="s">
        <v>149</v>
      </c>
      <c r="G288" s="246"/>
      <c r="H288" s="249">
        <v>352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5" t="s">
        <v>142</v>
      </c>
      <c r="AU288" s="255" t="s">
        <v>138</v>
      </c>
      <c r="AV288" s="15" t="s">
        <v>137</v>
      </c>
      <c r="AW288" s="15" t="s">
        <v>33</v>
      </c>
      <c r="AX288" s="15" t="s">
        <v>79</v>
      </c>
      <c r="AY288" s="255" t="s">
        <v>129</v>
      </c>
    </row>
    <row r="289" s="2" customFormat="1" ht="24.15" customHeight="1">
      <c r="A289" s="39"/>
      <c r="B289" s="40"/>
      <c r="C289" s="205" t="s">
        <v>371</v>
      </c>
      <c r="D289" s="205" t="s">
        <v>132</v>
      </c>
      <c r="E289" s="206" t="s">
        <v>894</v>
      </c>
      <c r="F289" s="207" t="s">
        <v>895</v>
      </c>
      <c r="G289" s="208" t="s">
        <v>313</v>
      </c>
      <c r="H289" s="209">
        <v>0.41499999999999998</v>
      </c>
      <c r="I289" s="210"/>
      <c r="J289" s="211">
        <f>ROUND(I289*H289,2)</f>
        <v>0</v>
      </c>
      <c r="K289" s="207" t="s">
        <v>136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243</v>
      </c>
      <c r="AT289" s="216" t="s">
        <v>132</v>
      </c>
      <c r="AU289" s="216" t="s">
        <v>138</v>
      </c>
      <c r="AY289" s="18" t="s">
        <v>129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138</v>
      </c>
      <c r="BK289" s="217">
        <f>ROUND(I289*H289,2)</f>
        <v>0</v>
      </c>
      <c r="BL289" s="18" t="s">
        <v>243</v>
      </c>
      <c r="BM289" s="216" t="s">
        <v>896</v>
      </c>
    </row>
    <row r="290" s="2" customFormat="1">
      <c r="A290" s="39"/>
      <c r="B290" s="40"/>
      <c r="C290" s="41"/>
      <c r="D290" s="218" t="s">
        <v>140</v>
      </c>
      <c r="E290" s="41"/>
      <c r="F290" s="219" t="s">
        <v>897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140</v>
      </c>
      <c r="AU290" s="18" t="s">
        <v>138</v>
      </c>
    </row>
    <row r="291" s="2" customFormat="1" ht="24.15" customHeight="1">
      <c r="A291" s="39"/>
      <c r="B291" s="40"/>
      <c r="C291" s="205" t="s">
        <v>376</v>
      </c>
      <c r="D291" s="205" t="s">
        <v>132</v>
      </c>
      <c r="E291" s="206" t="s">
        <v>898</v>
      </c>
      <c r="F291" s="207" t="s">
        <v>899</v>
      </c>
      <c r="G291" s="208" t="s">
        <v>313</v>
      </c>
      <c r="H291" s="209">
        <v>0.41499999999999998</v>
      </c>
      <c r="I291" s="210"/>
      <c r="J291" s="211">
        <f>ROUND(I291*H291,2)</f>
        <v>0</v>
      </c>
      <c r="K291" s="207" t="s">
        <v>136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243</v>
      </c>
      <c r="AT291" s="216" t="s">
        <v>132</v>
      </c>
      <c r="AU291" s="216" t="s">
        <v>138</v>
      </c>
      <c r="AY291" s="18" t="s">
        <v>129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138</v>
      </c>
      <c r="BK291" s="217">
        <f>ROUND(I291*H291,2)</f>
        <v>0</v>
      </c>
      <c r="BL291" s="18" t="s">
        <v>243</v>
      </c>
      <c r="BM291" s="216" t="s">
        <v>900</v>
      </c>
    </row>
    <row r="292" s="2" customFormat="1">
      <c r="A292" s="39"/>
      <c r="B292" s="40"/>
      <c r="C292" s="41"/>
      <c r="D292" s="218" t="s">
        <v>140</v>
      </c>
      <c r="E292" s="41"/>
      <c r="F292" s="219" t="s">
        <v>901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140</v>
      </c>
      <c r="AU292" s="18" t="s">
        <v>138</v>
      </c>
    </row>
    <row r="293" s="2" customFormat="1" ht="24.15" customHeight="1">
      <c r="A293" s="39"/>
      <c r="B293" s="40"/>
      <c r="C293" s="205" t="s">
        <v>381</v>
      </c>
      <c r="D293" s="205" t="s">
        <v>132</v>
      </c>
      <c r="E293" s="206" t="s">
        <v>902</v>
      </c>
      <c r="F293" s="207" t="s">
        <v>903</v>
      </c>
      <c r="G293" s="208" t="s">
        <v>313</v>
      </c>
      <c r="H293" s="209">
        <v>0.41499999999999998</v>
      </c>
      <c r="I293" s="210"/>
      <c r="J293" s="211">
        <f>ROUND(I293*H293,2)</f>
        <v>0</v>
      </c>
      <c r="K293" s="207" t="s">
        <v>136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243</v>
      </c>
      <c r="AT293" s="216" t="s">
        <v>132</v>
      </c>
      <c r="AU293" s="216" t="s">
        <v>138</v>
      </c>
      <c r="AY293" s="18" t="s">
        <v>129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138</v>
      </c>
      <c r="BK293" s="217">
        <f>ROUND(I293*H293,2)</f>
        <v>0</v>
      </c>
      <c r="BL293" s="18" t="s">
        <v>243</v>
      </c>
      <c r="BM293" s="216" t="s">
        <v>904</v>
      </c>
    </row>
    <row r="294" s="2" customFormat="1">
      <c r="A294" s="39"/>
      <c r="B294" s="40"/>
      <c r="C294" s="41"/>
      <c r="D294" s="218" t="s">
        <v>140</v>
      </c>
      <c r="E294" s="41"/>
      <c r="F294" s="219" t="s">
        <v>905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140</v>
      </c>
      <c r="AU294" s="18" t="s">
        <v>138</v>
      </c>
    </row>
    <row r="295" s="2" customFormat="1" ht="33" customHeight="1">
      <c r="A295" s="39"/>
      <c r="B295" s="40"/>
      <c r="C295" s="205" t="s">
        <v>386</v>
      </c>
      <c r="D295" s="205" t="s">
        <v>132</v>
      </c>
      <c r="E295" s="206" t="s">
        <v>906</v>
      </c>
      <c r="F295" s="207" t="s">
        <v>907</v>
      </c>
      <c r="G295" s="208" t="s">
        <v>313</v>
      </c>
      <c r="H295" s="209">
        <v>8.3000000000000007</v>
      </c>
      <c r="I295" s="210"/>
      <c r="J295" s="211">
        <f>ROUND(I295*H295,2)</f>
        <v>0</v>
      </c>
      <c r="K295" s="207" t="s">
        <v>136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243</v>
      </c>
      <c r="AT295" s="216" t="s">
        <v>132</v>
      </c>
      <c r="AU295" s="216" t="s">
        <v>138</v>
      </c>
      <c r="AY295" s="18" t="s">
        <v>129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138</v>
      </c>
      <c r="BK295" s="217">
        <f>ROUND(I295*H295,2)</f>
        <v>0</v>
      </c>
      <c r="BL295" s="18" t="s">
        <v>243</v>
      </c>
      <c r="BM295" s="216" t="s">
        <v>908</v>
      </c>
    </row>
    <row r="296" s="2" customFormat="1">
      <c r="A296" s="39"/>
      <c r="B296" s="40"/>
      <c r="C296" s="41"/>
      <c r="D296" s="218" t="s">
        <v>140</v>
      </c>
      <c r="E296" s="41"/>
      <c r="F296" s="219" t="s">
        <v>909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138</v>
      </c>
    </row>
    <row r="297" s="14" customFormat="1">
      <c r="A297" s="14"/>
      <c r="B297" s="234"/>
      <c r="C297" s="235"/>
      <c r="D297" s="225" t="s">
        <v>142</v>
      </c>
      <c r="E297" s="235"/>
      <c r="F297" s="237" t="s">
        <v>910</v>
      </c>
      <c r="G297" s="235"/>
      <c r="H297" s="238">
        <v>8.3000000000000007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142</v>
      </c>
      <c r="AU297" s="244" t="s">
        <v>138</v>
      </c>
      <c r="AV297" s="14" t="s">
        <v>138</v>
      </c>
      <c r="AW297" s="14" t="s">
        <v>4</v>
      </c>
      <c r="AX297" s="14" t="s">
        <v>79</v>
      </c>
      <c r="AY297" s="244" t="s">
        <v>129</v>
      </c>
    </row>
    <row r="298" s="12" customFormat="1" ht="22.8" customHeight="1">
      <c r="A298" s="12"/>
      <c r="B298" s="189"/>
      <c r="C298" s="190"/>
      <c r="D298" s="191" t="s">
        <v>70</v>
      </c>
      <c r="E298" s="203" t="s">
        <v>911</v>
      </c>
      <c r="F298" s="203" t="s">
        <v>912</v>
      </c>
      <c r="G298" s="190"/>
      <c r="H298" s="190"/>
      <c r="I298" s="193"/>
      <c r="J298" s="204">
        <f>BK298</f>
        <v>0</v>
      </c>
      <c r="K298" s="190"/>
      <c r="L298" s="195"/>
      <c r="M298" s="196"/>
      <c r="N298" s="197"/>
      <c r="O298" s="197"/>
      <c r="P298" s="198">
        <f>SUM(P299:P455)</f>
        <v>0</v>
      </c>
      <c r="Q298" s="197"/>
      <c r="R298" s="198">
        <f>SUM(R299:R455)</f>
        <v>1.2236100000000001</v>
      </c>
      <c r="S298" s="197"/>
      <c r="T298" s="199">
        <f>SUM(T299:T455)</f>
        <v>2.6084199999999997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0" t="s">
        <v>138</v>
      </c>
      <c r="AT298" s="201" t="s">
        <v>70</v>
      </c>
      <c r="AU298" s="201" t="s">
        <v>79</v>
      </c>
      <c r="AY298" s="200" t="s">
        <v>129</v>
      </c>
      <c r="BK298" s="202">
        <f>SUM(BK299:BK455)</f>
        <v>0</v>
      </c>
    </row>
    <row r="299" s="2" customFormat="1" ht="16.5" customHeight="1">
      <c r="A299" s="39"/>
      <c r="B299" s="40"/>
      <c r="C299" s="205" t="s">
        <v>392</v>
      </c>
      <c r="D299" s="205" t="s">
        <v>132</v>
      </c>
      <c r="E299" s="206" t="s">
        <v>913</v>
      </c>
      <c r="F299" s="207" t="s">
        <v>914</v>
      </c>
      <c r="G299" s="208" t="s">
        <v>854</v>
      </c>
      <c r="H299" s="209">
        <v>24</v>
      </c>
      <c r="I299" s="210"/>
      <c r="J299" s="211">
        <f>ROUND(I299*H299,2)</f>
        <v>0</v>
      </c>
      <c r="K299" s="207" t="s">
        <v>136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0.01933</v>
      </c>
      <c r="T299" s="215">
        <f>S299*H299</f>
        <v>0.46392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243</v>
      </c>
      <c r="AT299" s="216" t="s">
        <v>132</v>
      </c>
      <c r="AU299" s="216" t="s">
        <v>138</v>
      </c>
      <c r="AY299" s="18" t="s">
        <v>129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138</v>
      </c>
      <c r="BK299" s="217">
        <f>ROUND(I299*H299,2)</f>
        <v>0</v>
      </c>
      <c r="BL299" s="18" t="s">
        <v>243</v>
      </c>
      <c r="BM299" s="216" t="s">
        <v>915</v>
      </c>
    </row>
    <row r="300" s="2" customFormat="1">
      <c r="A300" s="39"/>
      <c r="B300" s="40"/>
      <c r="C300" s="41"/>
      <c r="D300" s="218" t="s">
        <v>140</v>
      </c>
      <c r="E300" s="41"/>
      <c r="F300" s="219" t="s">
        <v>916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138</v>
      </c>
    </row>
    <row r="301" s="13" customFormat="1">
      <c r="A301" s="13"/>
      <c r="B301" s="223"/>
      <c r="C301" s="224"/>
      <c r="D301" s="225" t="s">
        <v>142</v>
      </c>
      <c r="E301" s="226" t="s">
        <v>19</v>
      </c>
      <c r="F301" s="227" t="s">
        <v>143</v>
      </c>
      <c r="G301" s="224"/>
      <c r="H301" s="226" t="s">
        <v>19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142</v>
      </c>
      <c r="AU301" s="233" t="s">
        <v>138</v>
      </c>
      <c r="AV301" s="13" t="s">
        <v>79</v>
      </c>
      <c r="AW301" s="13" t="s">
        <v>33</v>
      </c>
      <c r="AX301" s="13" t="s">
        <v>71</v>
      </c>
      <c r="AY301" s="233" t="s">
        <v>129</v>
      </c>
    </row>
    <row r="302" s="14" customFormat="1">
      <c r="A302" s="14"/>
      <c r="B302" s="234"/>
      <c r="C302" s="235"/>
      <c r="D302" s="225" t="s">
        <v>142</v>
      </c>
      <c r="E302" s="236" t="s">
        <v>19</v>
      </c>
      <c r="F302" s="237" t="s">
        <v>216</v>
      </c>
      <c r="G302" s="235"/>
      <c r="H302" s="238">
        <v>12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4" t="s">
        <v>142</v>
      </c>
      <c r="AU302" s="244" t="s">
        <v>138</v>
      </c>
      <c r="AV302" s="14" t="s">
        <v>138</v>
      </c>
      <c r="AW302" s="14" t="s">
        <v>33</v>
      </c>
      <c r="AX302" s="14" t="s">
        <v>71</v>
      </c>
      <c r="AY302" s="244" t="s">
        <v>129</v>
      </c>
    </row>
    <row r="303" s="13" customFormat="1">
      <c r="A303" s="13"/>
      <c r="B303" s="223"/>
      <c r="C303" s="224"/>
      <c r="D303" s="225" t="s">
        <v>142</v>
      </c>
      <c r="E303" s="226" t="s">
        <v>19</v>
      </c>
      <c r="F303" s="227" t="s">
        <v>158</v>
      </c>
      <c r="G303" s="224"/>
      <c r="H303" s="226" t="s">
        <v>19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142</v>
      </c>
      <c r="AU303" s="233" t="s">
        <v>138</v>
      </c>
      <c r="AV303" s="13" t="s">
        <v>79</v>
      </c>
      <c r="AW303" s="13" t="s">
        <v>33</v>
      </c>
      <c r="AX303" s="13" t="s">
        <v>71</v>
      </c>
      <c r="AY303" s="233" t="s">
        <v>129</v>
      </c>
    </row>
    <row r="304" s="14" customFormat="1">
      <c r="A304" s="14"/>
      <c r="B304" s="234"/>
      <c r="C304" s="235"/>
      <c r="D304" s="225" t="s">
        <v>142</v>
      </c>
      <c r="E304" s="236" t="s">
        <v>19</v>
      </c>
      <c r="F304" s="237" t="s">
        <v>216</v>
      </c>
      <c r="G304" s="235"/>
      <c r="H304" s="238">
        <v>12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142</v>
      </c>
      <c r="AU304" s="244" t="s">
        <v>138</v>
      </c>
      <c r="AV304" s="14" t="s">
        <v>138</v>
      </c>
      <c r="AW304" s="14" t="s">
        <v>33</v>
      </c>
      <c r="AX304" s="14" t="s">
        <v>71</v>
      </c>
      <c r="AY304" s="244" t="s">
        <v>129</v>
      </c>
    </row>
    <row r="305" s="15" customFormat="1">
      <c r="A305" s="15"/>
      <c r="B305" s="245"/>
      <c r="C305" s="246"/>
      <c r="D305" s="225" t="s">
        <v>142</v>
      </c>
      <c r="E305" s="247" t="s">
        <v>19</v>
      </c>
      <c r="F305" s="248" t="s">
        <v>149</v>
      </c>
      <c r="G305" s="246"/>
      <c r="H305" s="249">
        <v>24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5" t="s">
        <v>142</v>
      </c>
      <c r="AU305" s="255" t="s">
        <v>138</v>
      </c>
      <c r="AV305" s="15" t="s">
        <v>137</v>
      </c>
      <c r="AW305" s="15" t="s">
        <v>33</v>
      </c>
      <c r="AX305" s="15" t="s">
        <v>79</v>
      </c>
      <c r="AY305" s="255" t="s">
        <v>129</v>
      </c>
    </row>
    <row r="306" s="2" customFormat="1" ht="24.15" customHeight="1">
      <c r="A306" s="39"/>
      <c r="B306" s="40"/>
      <c r="C306" s="205" t="s">
        <v>397</v>
      </c>
      <c r="D306" s="205" t="s">
        <v>132</v>
      </c>
      <c r="E306" s="206" t="s">
        <v>917</v>
      </c>
      <c r="F306" s="207" t="s">
        <v>918</v>
      </c>
      <c r="G306" s="208" t="s">
        <v>854</v>
      </c>
      <c r="H306" s="209">
        <v>24</v>
      </c>
      <c r="I306" s="210"/>
      <c r="J306" s="211">
        <f>ROUND(I306*H306,2)</f>
        <v>0</v>
      </c>
      <c r="K306" s="207" t="s">
        <v>136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0.02894</v>
      </c>
      <c r="R306" s="214">
        <f>Q306*H306</f>
        <v>0.69456000000000007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243</v>
      </c>
      <c r="AT306" s="216" t="s">
        <v>132</v>
      </c>
      <c r="AU306" s="216" t="s">
        <v>138</v>
      </c>
      <c r="AY306" s="18" t="s">
        <v>129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138</v>
      </c>
      <c r="BK306" s="217">
        <f>ROUND(I306*H306,2)</f>
        <v>0</v>
      </c>
      <c r="BL306" s="18" t="s">
        <v>243</v>
      </c>
      <c r="BM306" s="216" t="s">
        <v>919</v>
      </c>
    </row>
    <row r="307" s="2" customFormat="1">
      <c r="A307" s="39"/>
      <c r="B307" s="40"/>
      <c r="C307" s="41"/>
      <c r="D307" s="218" t="s">
        <v>140</v>
      </c>
      <c r="E307" s="41"/>
      <c r="F307" s="219" t="s">
        <v>920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140</v>
      </c>
      <c r="AU307" s="18" t="s">
        <v>138</v>
      </c>
    </row>
    <row r="308" s="13" customFormat="1">
      <c r="A308" s="13"/>
      <c r="B308" s="223"/>
      <c r="C308" s="224"/>
      <c r="D308" s="225" t="s">
        <v>142</v>
      </c>
      <c r="E308" s="226" t="s">
        <v>19</v>
      </c>
      <c r="F308" s="227" t="s">
        <v>143</v>
      </c>
      <c r="G308" s="224"/>
      <c r="H308" s="226" t="s">
        <v>19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142</v>
      </c>
      <c r="AU308" s="233" t="s">
        <v>138</v>
      </c>
      <c r="AV308" s="13" t="s">
        <v>79</v>
      </c>
      <c r="AW308" s="13" t="s">
        <v>33</v>
      </c>
      <c r="AX308" s="13" t="s">
        <v>71</v>
      </c>
      <c r="AY308" s="233" t="s">
        <v>129</v>
      </c>
    </row>
    <row r="309" s="14" customFormat="1">
      <c r="A309" s="14"/>
      <c r="B309" s="234"/>
      <c r="C309" s="235"/>
      <c r="D309" s="225" t="s">
        <v>142</v>
      </c>
      <c r="E309" s="236" t="s">
        <v>19</v>
      </c>
      <c r="F309" s="237" t="s">
        <v>216</v>
      </c>
      <c r="G309" s="235"/>
      <c r="H309" s="238">
        <v>12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142</v>
      </c>
      <c r="AU309" s="244" t="s">
        <v>138</v>
      </c>
      <c r="AV309" s="14" t="s">
        <v>138</v>
      </c>
      <c r="AW309" s="14" t="s">
        <v>33</v>
      </c>
      <c r="AX309" s="14" t="s">
        <v>71</v>
      </c>
      <c r="AY309" s="244" t="s">
        <v>129</v>
      </c>
    </row>
    <row r="310" s="13" customFormat="1">
      <c r="A310" s="13"/>
      <c r="B310" s="223"/>
      <c r="C310" s="224"/>
      <c r="D310" s="225" t="s">
        <v>142</v>
      </c>
      <c r="E310" s="226" t="s">
        <v>19</v>
      </c>
      <c r="F310" s="227" t="s">
        <v>158</v>
      </c>
      <c r="G310" s="224"/>
      <c r="H310" s="226" t="s">
        <v>19</v>
      </c>
      <c r="I310" s="228"/>
      <c r="J310" s="224"/>
      <c r="K310" s="224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142</v>
      </c>
      <c r="AU310" s="233" t="s">
        <v>138</v>
      </c>
      <c r="AV310" s="13" t="s">
        <v>79</v>
      </c>
      <c r="AW310" s="13" t="s">
        <v>33</v>
      </c>
      <c r="AX310" s="13" t="s">
        <v>71</v>
      </c>
      <c r="AY310" s="233" t="s">
        <v>129</v>
      </c>
    </row>
    <row r="311" s="14" customFormat="1">
      <c r="A311" s="14"/>
      <c r="B311" s="234"/>
      <c r="C311" s="235"/>
      <c r="D311" s="225" t="s">
        <v>142</v>
      </c>
      <c r="E311" s="236" t="s">
        <v>19</v>
      </c>
      <c r="F311" s="237" t="s">
        <v>216</v>
      </c>
      <c r="G311" s="235"/>
      <c r="H311" s="238">
        <v>12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142</v>
      </c>
      <c r="AU311" s="244" t="s">
        <v>138</v>
      </c>
      <c r="AV311" s="14" t="s">
        <v>138</v>
      </c>
      <c r="AW311" s="14" t="s">
        <v>33</v>
      </c>
      <c r="AX311" s="14" t="s">
        <v>71</v>
      </c>
      <c r="AY311" s="244" t="s">
        <v>129</v>
      </c>
    </row>
    <row r="312" s="15" customFormat="1">
      <c r="A312" s="15"/>
      <c r="B312" s="245"/>
      <c r="C312" s="246"/>
      <c r="D312" s="225" t="s">
        <v>142</v>
      </c>
      <c r="E312" s="247" t="s">
        <v>19</v>
      </c>
      <c r="F312" s="248" t="s">
        <v>149</v>
      </c>
      <c r="G312" s="246"/>
      <c r="H312" s="249">
        <v>24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5" t="s">
        <v>142</v>
      </c>
      <c r="AU312" s="255" t="s">
        <v>138</v>
      </c>
      <c r="AV312" s="15" t="s">
        <v>137</v>
      </c>
      <c r="AW312" s="15" t="s">
        <v>33</v>
      </c>
      <c r="AX312" s="15" t="s">
        <v>79</v>
      </c>
      <c r="AY312" s="255" t="s">
        <v>129</v>
      </c>
    </row>
    <row r="313" s="2" customFormat="1" ht="16.5" customHeight="1">
      <c r="A313" s="39"/>
      <c r="B313" s="40"/>
      <c r="C313" s="205" t="s">
        <v>402</v>
      </c>
      <c r="D313" s="205" t="s">
        <v>132</v>
      </c>
      <c r="E313" s="206" t="s">
        <v>921</v>
      </c>
      <c r="F313" s="207" t="s">
        <v>922</v>
      </c>
      <c r="G313" s="208" t="s">
        <v>854</v>
      </c>
      <c r="H313" s="209">
        <v>15</v>
      </c>
      <c r="I313" s="210"/>
      <c r="J313" s="211">
        <f>ROUND(I313*H313,2)</f>
        <v>0</v>
      </c>
      <c r="K313" s="207" t="s">
        <v>136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0.019460000000000002</v>
      </c>
      <c r="T313" s="215">
        <f>S313*H313</f>
        <v>0.29190000000000005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243</v>
      </c>
      <c r="AT313" s="216" t="s">
        <v>132</v>
      </c>
      <c r="AU313" s="216" t="s">
        <v>138</v>
      </c>
      <c r="AY313" s="18" t="s">
        <v>129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138</v>
      </c>
      <c r="BK313" s="217">
        <f>ROUND(I313*H313,2)</f>
        <v>0</v>
      </c>
      <c r="BL313" s="18" t="s">
        <v>243</v>
      </c>
      <c r="BM313" s="216" t="s">
        <v>923</v>
      </c>
    </row>
    <row r="314" s="2" customFormat="1">
      <c r="A314" s="39"/>
      <c r="B314" s="40"/>
      <c r="C314" s="41"/>
      <c r="D314" s="218" t="s">
        <v>140</v>
      </c>
      <c r="E314" s="41"/>
      <c r="F314" s="219" t="s">
        <v>924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140</v>
      </c>
      <c r="AU314" s="18" t="s">
        <v>138</v>
      </c>
    </row>
    <row r="315" s="13" customFormat="1">
      <c r="A315" s="13"/>
      <c r="B315" s="223"/>
      <c r="C315" s="224"/>
      <c r="D315" s="225" t="s">
        <v>142</v>
      </c>
      <c r="E315" s="226" t="s">
        <v>19</v>
      </c>
      <c r="F315" s="227" t="s">
        <v>143</v>
      </c>
      <c r="G315" s="224"/>
      <c r="H315" s="226" t="s">
        <v>19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142</v>
      </c>
      <c r="AU315" s="233" t="s">
        <v>138</v>
      </c>
      <c r="AV315" s="13" t="s">
        <v>79</v>
      </c>
      <c r="AW315" s="13" t="s">
        <v>33</v>
      </c>
      <c r="AX315" s="13" t="s">
        <v>71</v>
      </c>
      <c r="AY315" s="233" t="s">
        <v>129</v>
      </c>
    </row>
    <row r="316" s="14" customFormat="1">
      <c r="A316" s="14"/>
      <c r="B316" s="234"/>
      <c r="C316" s="235"/>
      <c r="D316" s="225" t="s">
        <v>142</v>
      </c>
      <c r="E316" s="236" t="s">
        <v>19</v>
      </c>
      <c r="F316" s="237" t="s">
        <v>194</v>
      </c>
      <c r="G316" s="235"/>
      <c r="H316" s="238">
        <v>9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142</v>
      </c>
      <c r="AU316" s="244" t="s">
        <v>138</v>
      </c>
      <c r="AV316" s="14" t="s">
        <v>138</v>
      </c>
      <c r="AW316" s="14" t="s">
        <v>33</v>
      </c>
      <c r="AX316" s="14" t="s">
        <v>71</v>
      </c>
      <c r="AY316" s="244" t="s">
        <v>129</v>
      </c>
    </row>
    <row r="317" s="13" customFormat="1">
      <c r="A317" s="13"/>
      <c r="B317" s="223"/>
      <c r="C317" s="224"/>
      <c r="D317" s="225" t="s">
        <v>142</v>
      </c>
      <c r="E317" s="226" t="s">
        <v>19</v>
      </c>
      <c r="F317" s="227" t="s">
        <v>158</v>
      </c>
      <c r="G317" s="224"/>
      <c r="H317" s="226" t="s">
        <v>19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142</v>
      </c>
      <c r="AU317" s="233" t="s">
        <v>138</v>
      </c>
      <c r="AV317" s="13" t="s">
        <v>79</v>
      </c>
      <c r="AW317" s="13" t="s">
        <v>33</v>
      </c>
      <c r="AX317" s="13" t="s">
        <v>71</v>
      </c>
      <c r="AY317" s="233" t="s">
        <v>129</v>
      </c>
    </row>
    <row r="318" s="14" customFormat="1">
      <c r="A318" s="14"/>
      <c r="B318" s="234"/>
      <c r="C318" s="235"/>
      <c r="D318" s="225" t="s">
        <v>142</v>
      </c>
      <c r="E318" s="236" t="s">
        <v>19</v>
      </c>
      <c r="F318" s="237" t="s">
        <v>159</v>
      </c>
      <c r="G318" s="235"/>
      <c r="H318" s="238">
        <v>6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142</v>
      </c>
      <c r="AU318" s="244" t="s">
        <v>138</v>
      </c>
      <c r="AV318" s="14" t="s">
        <v>138</v>
      </c>
      <c r="AW318" s="14" t="s">
        <v>33</v>
      </c>
      <c r="AX318" s="14" t="s">
        <v>71</v>
      </c>
      <c r="AY318" s="244" t="s">
        <v>129</v>
      </c>
    </row>
    <row r="319" s="15" customFormat="1">
      <c r="A319" s="15"/>
      <c r="B319" s="245"/>
      <c r="C319" s="246"/>
      <c r="D319" s="225" t="s">
        <v>142</v>
      </c>
      <c r="E319" s="247" t="s">
        <v>19</v>
      </c>
      <c r="F319" s="248" t="s">
        <v>149</v>
      </c>
      <c r="G319" s="246"/>
      <c r="H319" s="249">
        <v>15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5" t="s">
        <v>142</v>
      </c>
      <c r="AU319" s="255" t="s">
        <v>138</v>
      </c>
      <c r="AV319" s="15" t="s">
        <v>137</v>
      </c>
      <c r="AW319" s="15" t="s">
        <v>33</v>
      </c>
      <c r="AX319" s="15" t="s">
        <v>79</v>
      </c>
      <c r="AY319" s="255" t="s">
        <v>129</v>
      </c>
    </row>
    <row r="320" s="2" customFormat="1" ht="24.15" customHeight="1">
      <c r="A320" s="39"/>
      <c r="B320" s="40"/>
      <c r="C320" s="205" t="s">
        <v>550</v>
      </c>
      <c r="D320" s="205" t="s">
        <v>132</v>
      </c>
      <c r="E320" s="206" t="s">
        <v>925</v>
      </c>
      <c r="F320" s="207" t="s">
        <v>926</v>
      </c>
      <c r="G320" s="208" t="s">
        <v>854</v>
      </c>
      <c r="H320" s="209">
        <v>15</v>
      </c>
      <c r="I320" s="210"/>
      <c r="J320" s="211">
        <f>ROUND(I320*H320,2)</f>
        <v>0</v>
      </c>
      <c r="K320" s="207" t="s">
        <v>136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0.014970000000000001</v>
      </c>
      <c r="R320" s="214">
        <f>Q320*H320</f>
        <v>0.22455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243</v>
      </c>
      <c r="AT320" s="216" t="s">
        <v>132</v>
      </c>
      <c r="AU320" s="216" t="s">
        <v>138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138</v>
      </c>
      <c r="BK320" s="217">
        <f>ROUND(I320*H320,2)</f>
        <v>0</v>
      </c>
      <c r="BL320" s="18" t="s">
        <v>243</v>
      </c>
      <c r="BM320" s="216" t="s">
        <v>927</v>
      </c>
    </row>
    <row r="321" s="2" customFormat="1">
      <c r="A321" s="39"/>
      <c r="B321" s="40"/>
      <c r="C321" s="41"/>
      <c r="D321" s="218" t="s">
        <v>140</v>
      </c>
      <c r="E321" s="41"/>
      <c r="F321" s="219" t="s">
        <v>928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140</v>
      </c>
      <c r="AU321" s="18" t="s">
        <v>138</v>
      </c>
    </row>
    <row r="322" s="13" customFormat="1">
      <c r="A322" s="13"/>
      <c r="B322" s="223"/>
      <c r="C322" s="224"/>
      <c r="D322" s="225" t="s">
        <v>142</v>
      </c>
      <c r="E322" s="226" t="s">
        <v>19</v>
      </c>
      <c r="F322" s="227" t="s">
        <v>143</v>
      </c>
      <c r="G322" s="224"/>
      <c r="H322" s="226" t="s">
        <v>19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142</v>
      </c>
      <c r="AU322" s="233" t="s">
        <v>138</v>
      </c>
      <c r="AV322" s="13" t="s">
        <v>79</v>
      </c>
      <c r="AW322" s="13" t="s">
        <v>33</v>
      </c>
      <c r="AX322" s="13" t="s">
        <v>71</v>
      </c>
      <c r="AY322" s="233" t="s">
        <v>129</v>
      </c>
    </row>
    <row r="323" s="14" customFormat="1">
      <c r="A323" s="14"/>
      <c r="B323" s="234"/>
      <c r="C323" s="235"/>
      <c r="D323" s="225" t="s">
        <v>142</v>
      </c>
      <c r="E323" s="236" t="s">
        <v>19</v>
      </c>
      <c r="F323" s="237" t="s">
        <v>194</v>
      </c>
      <c r="G323" s="235"/>
      <c r="H323" s="238">
        <v>9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142</v>
      </c>
      <c r="AU323" s="244" t="s">
        <v>138</v>
      </c>
      <c r="AV323" s="14" t="s">
        <v>138</v>
      </c>
      <c r="AW323" s="14" t="s">
        <v>33</v>
      </c>
      <c r="AX323" s="14" t="s">
        <v>71</v>
      </c>
      <c r="AY323" s="244" t="s">
        <v>129</v>
      </c>
    </row>
    <row r="324" s="13" customFormat="1">
      <c r="A324" s="13"/>
      <c r="B324" s="223"/>
      <c r="C324" s="224"/>
      <c r="D324" s="225" t="s">
        <v>142</v>
      </c>
      <c r="E324" s="226" t="s">
        <v>19</v>
      </c>
      <c r="F324" s="227" t="s">
        <v>158</v>
      </c>
      <c r="G324" s="224"/>
      <c r="H324" s="226" t="s">
        <v>19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142</v>
      </c>
      <c r="AU324" s="233" t="s">
        <v>138</v>
      </c>
      <c r="AV324" s="13" t="s">
        <v>79</v>
      </c>
      <c r="AW324" s="13" t="s">
        <v>33</v>
      </c>
      <c r="AX324" s="13" t="s">
        <v>71</v>
      </c>
      <c r="AY324" s="233" t="s">
        <v>129</v>
      </c>
    </row>
    <row r="325" s="14" customFormat="1">
      <c r="A325" s="14"/>
      <c r="B325" s="234"/>
      <c r="C325" s="235"/>
      <c r="D325" s="225" t="s">
        <v>142</v>
      </c>
      <c r="E325" s="236" t="s">
        <v>19</v>
      </c>
      <c r="F325" s="237" t="s">
        <v>159</v>
      </c>
      <c r="G325" s="235"/>
      <c r="H325" s="238">
        <v>6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142</v>
      </c>
      <c r="AU325" s="244" t="s">
        <v>138</v>
      </c>
      <c r="AV325" s="14" t="s">
        <v>138</v>
      </c>
      <c r="AW325" s="14" t="s">
        <v>33</v>
      </c>
      <c r="AX325" s="14" t="s">
        <v>71</v>
      </c>
      <c r="AY325" s="244" t="s">
        <v>129</v>
      </c>
    </row>
    <row r="326" s="15" customFormat="1">
      <c r="A326" s="15"/>
      <c r="B326" s="245"/>
      <c r="C326" s="246"/>
      <c r="D326" s="225" t="s">
        <v>142</v>
      </c>
      <c r="E326" s="247" t="s">
        <v>19</v>
      </c>
      <c r="F326" s="248" t="s">
        <v>149</v>
      </c>
      <c r="G326" s="246"/>
      <c r="H326" s="249">
        <v>15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5" t="s">
        <v>142</v>
      </c>
      <c r="AU326" s="255" t="s">
        <v>138</v>
      </c>
      <c r="AV326" s="15" t="s">
        <v>137</v>
      </c>
      <c r="AW326" s="15" t="s">
        <v>33</v>
      </c>
      <c r="AX326" s="15" t="s">
        <v>79</v>
      </c>
      <c r="AY326" s="255" t="s">
        <v>129</v>
      </c>
    </row>
    <row r="327" s="2" customFormat="1" ht="16.5" customHeight="1">
      <c r="A327" s="39"/>
      <c r="B327" s="40"/>
      <c r="C327" s="205" t="s">
        <v>412</v>
      </c>
      <c r="D327" s="205" t="s">
        <v>132</v>
      </c>
      <c r="E327" s="206" t="s">
        <v>929</v>
      </c>
      <c r="F327" s="207" t="s">
        <v>930</v>
      </c>
      <c r="G327" s="208" t="s">
        <v>854</v>
      </c>
      <c r="H327" s="209">
        <v>15</v>
      </c>
      <c r="I327" s="210"/>
      <c r="J327" s="211">
        <f>ROUND(I327*H327,2)</f>
        <v>0</v>
      </c>
      <c r="K327" s="207" t="s">
        <v>136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0.087999999999999995</v>
      </c>
      <c r="T327" s="215">
        <f>S327*H327</f>
        <v>1.3199999999999998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243</v>
      </c>
      <c r="AT327" s="216" t="s">
        <v>132</v>
      </c>
      <c r="AU327" s="216" t="s">
        <v>138</v>
      </c>
      <c r="AY327" s="18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138</v>
      </c>
      <c r="BK327" s="217">
        <f>ROUND(I327*H327,2)</f>
        <v>0</v>
      </c>
      <c r="BL327" s="18" t="s">
        <v>243</v>
      </c>
      <c r="BM327" s="216" t="s">
        <v>931</v>
      </c>
    </row>
    <row r="328" s="2" customFormat="1">
      <c r="A328" s="39"/>
      <c r="B328" s="40"/>
      <c r="C328" s="41"/>
      <c r="D328" s="218" t="s">
        <v>140</v>
      </c>
      <c r="E328" s="41"/>
      <c r="F328" s="219" t="s">
        <v>932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140</v>
      </c>
      <c r="AU328" s="18" t="s">
        <v>138</v>
      </c>
    </row>
    <row r="329" s="13" customFormat="1">
      <c r="A329" s="13"/>
      <c r="B329" s="223"/>
      <c r="C329" s="224"/>
      <c r="D329" s="225" t="s">
        <v>142</v>
      </c>
      <c r="E329" s="226" t="s">
        <v>19</v>
      </c>
      <c r="F329" s="227" t="s">
        <v>143</v>
      </c>
      <c r="G329" s="224"/>
      <c r="H329" s="226" t="s">
        <v>19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142</v>
      </c>
      <c r="AU329" s="233" t="s">
        <v>138</v>
      </c>
      <c r="AV329" s="13" t="s">
        <v>79</v>
      </c>
      <c r="AW329" s="13" t="s">
        <v>33</v>
      </c>
      <c r="AX329" s="13" t="s">
        <v>71</v>
      </c>
      <c r="AY329" s="233" t="s">
        <v>129</v>
      </c>
    </row>
    <row r="330" s="14" customFormat="1">
      <c r="A330" s="14"/>
      <c r="B330" s="234"/>
      <c r="C330" s="235"/>
      <c r="D330" s="225" t="s">
        <v>142</v>
      </c>
      <c r="E330" s="236" t="s">
        <v>19</v>
      </c>
      <c r="F330" s="237" t="s">
        <v>194</v>
      </c>
      <c r="G330" s="235"/>
      <c r="H330" s="238">
        <v>9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142</v>
      </c>
      <c r="AU330" s="244" t="s">
        <v>138</v>
      </c>
      <c r="AV330" s="14" t="s">
        <v>138</v>
      </c>
      <c r="AW330" s="14" t="s">
        <v>33</v>
      </c>
      <c r="AX330" s="14" t="s">
        <v>71</v>
      </c>
      <c r="AY330" s="244" t="s">
        <v>129</v>
      </c>
    </row>
    <row r="331" s="13" customFormat="1">
      <c r="A331" s="13"/>
      <c r="B331" s="223"/>
      <c r="C331" s="224"/>
      <c r="D331" s="225" t="s">
        <v>142</v>
      </c>
      <c r="E331" s="226" t="s">
        <v>19</v>
      </c>
      <c r="F331" s="227" t="s">
        <v>158</v>
      </c>
      <c r="G331" s="224"/>
      <c r="H331" s="226" t="s">
        <v>19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142</v>
      </c>
      <c r="AU331" s="233" t="s">
        <v>138</v>
      </c>
      <c r="AV331" s="13" t="s">
        <v>79</v>
      </c>
      <c r="AW331" s="13" t="s">
        <v>33</v>
      </c>
      <c r="AX331" s="13" t="s">
        <v>71</v>
      </c>
      <c r="AY331" s="233" t="s">
        <v>129</v>
      </c>
    </row>
    <row r="332" s="14" customFormat="1">
      <c r="A332" s="14"/>
      <c r="B332" s="234"/>
      <c r="C332" s="235"/>
      <c r="D332" s="225" t="s">
        <v>142</v>
      </c>
      <c r="E332" s="236" t="s">
        <v>19</v>
      </c>
      <c r="F332" s="237" t="s">
        <v>159</v>
      </c>
      <c r="G332" s="235"/>
      <c r="H332" s="238">
        <v>6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142</v>
      </c>
      <c r="AU332" s="244" t="s">
        <v>138</v>
      </c>
      <c r="AV332" s="14" t="s">
        <v>138</v>
      </c>
      <c r="AW332" s="14" t="s">
        <v>33</v>
      </c>
      <c r="AX332" s="14" t="s">
        <v>71</v>
      </c>
      <c r="AY332" s="244" t="s">
        <v>129</v>
      </c>
    </row>
    <row r="333" s="15" customFormat="1">
      <c r="A333" s="15"/>
      <c r="B333" s="245"/>
      <c r="C333" s="246"/>
      <c r="D333" s="225" t="s">
        <v>142</v>
      </c>
      <c r="E333" s="247" t="s">
        <v>19</v>
      </c>
      <c r="F333" s="248" t="s">
        <v>149</v>
      </c>
      <c r="G333" s="246"/>
      <c r="H333" s="249">
        <v>15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5" t="s">
        <v>142</v>
      </c>
      <c r="AU333" s="255" t="s">
        <v>138</v>
      </c>
      <c r="AV333" s="15" t="s">
        <v>137</v>
      </c>
      <c r="AW333" s="15" t="s">
        <v>33</v>
      </c>
      <c r="AX333" s="15" t="s">
        <v>79</v>
      </c>
      <c r="AY333" s="255" t="s">
        <v>129</v>
      </c>
    </row>
    <row r="334" s="2" customFormat="1" ht="16.5" customHeight="1">
      <c r="A334" s="39"/>
      <c r="B334" s="40"/>
      <c r="C334" s="205" t="s">
        <v>417</v>
      </c>
      <c r="D334" s="205" t="s">
        <v>132</v>
      </c>
      <c r="E334" s="206" t="s">
        <v>933</v>
      </c>
      <c r="F334" s="207" t="s">
        <v>934</v>
      </c>
      <c r="G334" s="208" t="s">
        <v>854</v>
      </c>
      <c r="H334" s="209">
        <v>15</v>
      </c>
      <c r="I334" s="210"/>
      <c r="J334" s="211">
        <f>ROUND(I334*H334,2)</f>
        <v>0</v>
      </c>
      <c r="K334" s="207" t="s">
        <v>136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0.024500000000000001</v>
      </c>
      <c r="T334" s="215">
        <f>S334*H334</f>
        <v>0.36749999999999999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243</v>
      </c>
      <c r="AT334" s="216" t="s">
        <v>132</v>
      </c>
      <c r="AU334" s="216" t="s">
        <v>138</v>
      </c>
      <c r="AY334" s="18" t="s">
        <v>129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138</v>
      </c>
      <c r="BK334" s="217">
        <f>ROUND(I334*H334,2)</f>
        <v>0</v>
      </c>
      <c r="BL334" s="18" t="s">
        <v>243</v>
      </c>
      <c r="BM334" s="216" t="s">
        <v>935</v>
      </c>
    </row>
    <row r="335" s="2" customFormat="1">
      <c r="A335" s="39"/>
      <c r="B335" s="40"/>
      <c r="C335" s="41"/>
      <c r="D335" s="218" t="s">
        <v>140</v>
      </c>
      <c r="E335" s="41"/>
      <c r="F335" s="219" t="s">
        <v>936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140</v>
      </c>
      <c r="AU335" s="18" t="s">
        <v>138</v>
      </c>
    </row>
    <row r="336" s="13" customFormat="1">
      <c r="A336" s="13"/>
      <c r="B336" s="223"/>
      <c r="C336" s="224"/>
      <c r="D336" s="225" t="s">
        <v>142</v>
      </c>
      <c r="E336" s="226" t="s">
        <v>19</v>
      </c>
      <c r="F336" s="227" t="s">
        <v>143</v>
      </c>
      <c r="G336" s="224"/>
      <c r="H336" s="226" t="s">
        <v>19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142</v>
      </c>
      <c r="AU336" s="233" t="s">
        <v>138</v>
      </c>
      <c r="AV336" s="13" t="s">
        <v>79</v>
      </c>
      <c r="AW336" s="13" t="s">
        <v>33</v>
      </c>
      <c r="AX336" s="13" t="s">
        <v>71</v>
      </c>
      <c r="AY336" s="233" t="s">
        <v>129</v>
      </c>
    </row>
    <row r="337" s="14" customFormat="1">
      <c r="A337" s="14"/>
      <c r="B337" s="234"/>
      <c r="C337" s="235"/>
      <c r="D337" s="225" t="s">
        <v>142</v>
      </c>
      <c r="E337" s="236" t="s">
        <v>19</v>
      </c>
      <c r="F337" s="237" t="s">
        <v>194</v>
      </c>
      <c r="G337" s="235"/>
      <c r="H337" s="238">
        <v>9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142</v>
      </c>
      <c r="AU337" s="244" t="s">
        <v>138</v>
      </c>
      <c r="AV337" s="14" t="s">
        <v>138</v>
      </c>
      <c r="AW337" s="14" t="s">
        <v>33</v>
      </c>
      <c r="AX337" s="14" t="s">
        <v>71</v>
      </c>
      <c r="AY337" s="244" t="s">
        <v>129</v>
      </c>
    </row>
    <row r="338" s="13" customFormat="1">
      <c r="A338" s="13"/>
      <c r="B338" s="223"/>
      <c r="C338" s="224"/>
      <c r="D338" s="225" t="s">
        <v>142</v>
      </c>
      <c r="E338" s="226" t="s">
        <v>19</v>
      </c>
      <c r="F338" s="227" t="s">
        <v>158</v>
      </c>
      <c r="G338" s="224"/>
      <c r="H338" s="226" t="s">
        <v>19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142</v>
      </c>
      <c r="AU338" s="233" t="s">
        <v>138</v>
      </c>
      <c r="AV338" s="13" t="s">
        <v>79</v>
      </c>
      <c r="AW338" s="13" t="s">
        <v>33</v>
      </c>
      <c r="AX338" s="13" t="s">
        <v>71</v>
      </c>
      <c r="AY338" s="233" t="s">
        <v>129</v>
      </c>
    </row>
    <row r="339" s="14" customFormat="1">
      <c r="A339" s="14"/>
      <c r="B339" s="234"/>
      <c r="C339" s="235"/>
      <c r="D339" s="225" t="s">
        <v>142</v>
      </c>
      <c r="E339" s="236" t="s">
        <v>19</v>
      </c>
      <c r="F339" s="237" t="s">
        <v>159</v>
      </c>
      <c r="G339" s="235"/>
      <c r="H339" s="238">
        <v>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142</v>
      </c>
      <c r="AU339" s="244" t="s">
        <v>138</v>
      </c>
      <c r="AV339" s="14" t="s">
        <v>138</v>
      </c>
      <c r="AW339" s="14" t="s">
        <v>33</v>
      </c>
      <c r="AX339" s="14" t="s">
        <v>71</v>
      </c>
      <c r="AY339" s="244" t="s">
        <v>129</v>
      </c>
    </row>
    <row r="340" s="15" customFormat="1">
      <c r="A340" s="15"/>
      <c r="B340" s="245"/>
      <c r="C340" s="246"/>
      <c r="D340" s="225" t="s">
        <v>142</v>
      </c>
      <c r="E340" s="247" t="s">
        <v>19</v>
      </c>
      <c r="F340" s="248" t="s">
        <v>149</v>
      </c>
      <c r="G340" s="246"/>
      <c r="H340" s="249">
        <v>15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5" t="s">
        <v>142</v>
      </c>
      <c r="AU340" s="255" t="s">
        <v>138</v>
      </c>
      <c r="AV340" s="15" t="s">
        <v>137</v>
      </c>
      <c r="AW340" s="15" t="s">
        <v>33</v>
      </c>
      <c r="AX340" s="15" t="s">
        <v>79</v>
      </c>
      <c r="AY340" s="255" t="s">
        <v>129</v>
      </c>
    </row>
    <row r="341" s="2" customFormat="1" ht="16.5" customHeight="1">
      <c r="A341" s="39"/>
      <c r="B341" s="40"/>
      <c r="C341" s="205" t="s">
        <v>425</v>
      </c>
      <c r="D341" s="205" t="s">
        <v>132</v>
      </c>
      <c r="E341" s="206" t="s">
        <v>937</v>
      </c>
      <c r="F341" s="207" t="s">
        <v>938</v>
      </c>
      <c r="G341" s="208" t="s">
        <v>854</v>
      </c>
      <c r="H341" s="209">
        <v>15</v>
      </c>
      <c r="I341" s="210"/>
      <c r="J341" s="211">
        <f>ROUND(I341*H341,2)</f>
        <v>0</v>
      </c>
      <c r="K341" s="207" t="s">
        <v>136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0.01234</v>
      </c>
      <c r="R341" s="214">
        <f>Q341*H341</f>
        <v>0.18510000000000002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243</v>
      </c>
      <c r="AT341" s="216" t="s">
        <v>132</v>
      </c>
      <c r="AU341" s="216" t="s">
        <v>138</v>
      </c>
      <c r="AY341" s="18" t="s">
        <v>129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138</v>
      </c>
      <c r="BK341" s="217">
        <f>ROUND(I341*H341,2)</f>
        <v>0</v>
      </c>
      <c r="BL341" s="18" t="s">
        <v>243</v>
      </c>
      <c r="BM341" s="216" t="s">
        <v>939</v>
      </c>
    </row>
    <row r="342" s="2" customFormat="1">
      <c r="A342" s="39"/>
      <c r="B342" s="40"/>
      <c r="C342" s="41"/>
      <c r="D342" s="218" t="s">
        <v>140</v>
      </c>
      <c r="E342" s="41"/>
      <c r="F342" s="219" t="s">
        <v>940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140</v>
      </c>
      <c r="AU342" s="18" t="s">
        <v>138</v>
      </c>
    </row>
    <row r="343" s="13" customFormat="1">
      <c r="A343" s="13"/>
      <c r="B343" s="223"/>
      <c r="C343" s="224"/>
      <c r="D343" s="225" t="s">
        <v>142</v>
      </c>
      <c r="E343" s="226" t="s">
        <v>19</v>
      </c>
      <c r="F343" s="227" t="s">
        <v>143</v>
      </c>
      <c r="G343" s="224"/>
      <c r="H343" s="226" t="s">
        <v>19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142</v>
      </c>
      <c r="AU343" s="233" t="s">
        <v>138</v>
      </c>
      <c r="AV343" s="13" t="s">
        <v>79</v>
      </c>
      <c r="AW343" s="13" t="s">
        <v>33</v>
      </c>
      <c r="AX343" s="13" t="s">
        <v>71</v>
      </c>
      <c r="AY343" s="233" t="s">
        <v>129</v>
      </c>
    </row>
    <row r="344" s="14" customFormat="1">
      <c r="A344" s="14"/>
      <c r="B344" s="234"/>
      <c r="C344" s="235"/>
      <c r="D344" s="225" t="s">
        <v>142</v>
      </c>
      <c r="E344" s="236" t="s">
        <v>19</v>
      </c>
      <c r="F344" s="237" t="s">
        <v>194</v>
      </c>
      <c r="G344" s="235"/>
      <c r="H344" s="238">
        <v>9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142</v>
      </c>
      <c r="AU344" s="244" t="s">
        <v>138</v>
      </c>
      <c r="AV344" s="14" t="s">
        <v>138</v>
      </c>
      <c r="AW344" s="14" t="s">
        <v>33</v>
      </c>
      <c r="AX344" s="14" t="s">
        <v>71</v>
      </c>
      <c r="AY344" s="244" t="s">
        <v>129</v>
      </c>
    </row>
    <row r="345" s="13" customFormat="1">
      <c r="A345" s="13"/>
      <c r="B345" s="223"/>
      <c r="C345" s="224"/>
      <c r="D345" s="225" t="s">
        <v>142</v>
      </c>
      <c r="E345" s="226" t="s">
        <v>19</v>
      </c>
      <c r="F345" s="227" t="s">
        <v>158</v>
      </c>
      <c r="G345" s="224"/>
      <c r="H345" s="226" t="s">
        <v>19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142</v>
      </c>
      <c r="AU345" s="233" t="s">
        <v>138</v>
      </c>
      <c r="AV345" s="13" t="s">
        <v>79</v>
      </c>
      <c r="AW345" s="13" t="s">
        <v>33</v>
      </c>
      <c r="AX345" s="13" t="s">
        <v>71</v>
      </c>
      <c r="AY345" s="233" t="s">
        <v>129</v>
      </c>
    </row>
    <row r="346" s="14" customFormat="1">
      <c r="A346" s="14"/>
      <c r="B346" s="234"/>
      <c r="C346" s="235"/>
      <c r="D346" s="225" t="s">
        <v>142</v>
      </c>
      <c r="E346" s="236" t="s">
        <v>19</v>
      </c>
      <c r="F346" s="237" t="s">
        <v>159</v>
      </c>
      <c r="G346" s="235"/>
      <c r="H346" s="238">
        <v>6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142</v>
      </c>
      <c r="AU346" s="244" t="s">
        <v>138</v>
      </c>
      <c r="AV346" s="14" t="s">
        <v>138</v>
      </c>
      <c r="AW346" s="14" t="s">
        <v>33</v>
      </c>
      <c r="AX346" s="14" t="s">
        <v>71</v>
      </c>
      <c r="AY346" s="244" t="s">
        <v>129</v>
      </c>
    </row>
    <row r="347" s="15" customFormat="1">
      <c r="A347" s="15"/>
      <c r="B347" s="245"/>
      <c r="C347" s="246"/>
      <c r="D347" s="225" t="s">
        <v>142</v>
      </c>
      <c r="E347" s="247" t="s">
        <v>19</v>
      </c>
      <c r="F347" s="248" t="s">
        <v>149</v>
      </c>
      <c r="G347" s="246"/>
      <c r="H347" s="249">
        <v>15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5" t="s">
        <v>142</v>
      </c>
      <c r="AU347" s="255" t="s">
        <v>138</v>
      </c>
      <c r="AV347" s="15" t="s">
        <v>137</v>
      </c>
      <c r="AW347" s="15" t="s">
        <v>33</v>
      </c>
      <c r="AX347" s="15" t="s">
        <v>79</v>
      </c>
      <c r="AY347" s="255" t="s">
        <v>129</v>
      </c>
    </row>
    <row r="348" s="2" customFormat="1" ht="16.5" customHeight="1">
      <c r="A348" s="39"/>
      <c r="B348" s="40"/>
      <c r="C348" s="205" t="s">
        <v>430</v>
      </c>
      <c r="D348" s="205" t="s">
        <v>132</v>
      </c>
      <c r="E348" s="206" t="s">
        <v>941</v>
      </c>
      <c r="F348" s="207" t="s">
        <v>942</v>
      </c>
      <c r="G348" s="208" t="s">
        <v>854</v>
      </c>
      <c r="H348" s="209">
        <v>5</v>
      </c>
      <c r="I348" s="210"/>
      <c r="J348" s="211">
        <f>ROUND(I348*H348,2)</f>
        <v>0</v>
      </c>
      <c r="K348" s="207" t="s">
        <v>136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0.0091999999999999998</v>
      </c>
      <c r="T348" s="215">
        <f>S348*H348</f>
        <v>0.045999999999999999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243</v>
      </c>
      <c r="AT348" s="216" t="s">
        <v>132</v>
      </c>
      <c r="AU348" s="216" t="s">
        <v>138</v>
      </c>
      <c r="AY348" s="18" t="s">
        <v>129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138</v>
      </c>
      <c r="BK348" s="217">
        <f>ROUND(I348*H348,2)</f>
        <v>0</v>
      </c>
      <c r="BL348" s="18" t="s">
        <v>243</v>
      </c>
      <c r="BM348" s="216" t="s">
        <v>943</v>
      </c>
    </row>
    <row r="349" s="2" customFormat="1">
      <c r="A349" s="39"/>
      <c r="B349" s="40"/>
      <c r="C349" s="41"/>
      <c r="D349" s="218" t="s">
        <v>140</v>
      </c>
      <c r="E349" s="41"/>
      <c r="F349" s="219" t="s">
        <v>944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140</v>
      </c>
      <c r="AU349" s="18" t="s">
        <v>138</v>
      </c>
    </row>
    <row r="350" s="13" customFormat="1">
      <c r="A350" s="13"/>
      <c r="B350" s="223"/>
      <c r="C350" s="224"/>
      <c r="D350" s="225" t="s">
        <v>142</v>
      </c>
      <c r="E350" s="226" t="s">
        <v>19</v>
      </c>
      <c r="F350" s="227" t="s">
        <v>143</v>
      </c>
      <c r="G350" s="224"/>
      <c r="H350" s="226" t="s">
        <v>19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142</v>
      </c>
      <c r="AU350" s="233" t="s">
        <v>138</v>
      </c>
      <c r="AV350" s="13" t="s">
        <v>79</v>
      </c>
      <c r="AW350" s="13" t="s">
        <v>33</v>
      </c>
      <c r="AX350" s="13" t="s">
        <v>71</v>
      </c>
      <c r="AY350" s="233" t="s">
        <v>129</v>
      </c>
    </row>
    <row r="351" s="14" customFormat="1">
      <c r="A351" s="14"/>
      <c r="B351" s="234"/>
      <c r="C351" s="235"/>
      <c r="D351" s="225" t="s">
        <v>142</v>
      </c>
      <c r="E351" s="236" t="s">
        <v>19</v>
      </c>
      <c r="F351" s="237" t="s">
        <v>130</v>
      </c>
      <c r="G351" s="235"/>
      <c r="H351" s="238">
        <v>3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142</v>
      </c>
      <c r="AU351" s="244" t="s">
        <v>138</v>
      </c>
      <c r="AV351" s="14" t="s">
        <v>138</v>
      </c>
      <c r="AW351" s="14" t="s">
        <v>33</v>
      </c>
      <c r="AX351" s="14" t="s">
        <v>71</v>
      </c>
      <c r="AY351" s="244" t="s">
        <v>129</v>
      </c>
    </row>
    <row r="352" s="13" customFormat="1">
      <c r="A352" s="13"/>
      <c r="B352" s="223"/>
      <c r="C352" s="224"/>
      <c r="D352" s="225" t="s">
        <v>142</v>
      </c>
      <c r="E352" s="226" t="s">
        <v>19</v>
      </c>
      <c r="F352" s="227" t="s">
        <v>158</v>
      </c>
      <c r="G352" s="224"/>
      <c r="H352" s="226" t="s">
        <v>19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142</v>
      </c>
      <c r="AU352" s="233" t="s">
        <v>138</v>
      </c>
      <c r="AV352" s="13" t="s">
        <v>79</v>
      </c>
      <c r="AW352" s="13" t="s">
        <v>33</v>
      </c>
      <c r="AX352" s="13" t="s">
        <v>71</v>
      </c>
      <c r="AY352" s="233" t="s">
        <v>129</v>
      </c>
    </row>
    <row r="353" s="14" customFormat="1">
      <c r="A353" s="14"/>
      <c r="B353" s="234"/>
      <c r="C353" s="235"/>
      <c r="D353" s="225" t="s">
        <v>142</v>
      </c>
      <c r="E353" s="236" t="s">
        <v>19</v>
      </c>
      <c r="F353" s="237" t="s">
        <v>138</v>
      </c>
      <c r="G353" s="235"/>
      <c r="H353" s="238">
        <v>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142</v>
      </c>
      <c r="AU353" s="244" t="s">
        <v>138</v>
      </c>
      <c r="AV353" s="14" t="s">
        <v>138</v>
      </c>
      <c r="AW353" s="14" t="s">
        <v>33</v>
      </c>
      <c r="AX353" s="14" t="s">
        <v>71</v>
      </c>
      <c r="AY353" s="244" t="s">
        <v>129</v>
      </c>
    </row>
    <row r="354" s="15" customFormat="1">
      <c r="A354" s="15"/>
      <c r="B354" s="245"/>
      <c r="C354" s="246"/>
      <c r="D354" s="225" t="s">
        <v>142</v>
      </c>
      <c r="E354" s="247" t="s">
        <v>19</v>
      </c>
      <c r="F354" s="248" t="s">
        <v>149</v>
      </c>
      <c r="G354" s="246"/>
      <c r="H354" s="249">
        <v>5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5" t="s">
        <v>142</v>
      </c>
      <c r="AU354" s="255" t="s">
        <v>138</v>
      </c>
      <c r="AV354" s="15" t="s">
        <v>137</v>
      </c>
      <c r="AW354" s="15" t="s">
        <v>33</v>
      </c>
      <c r="AX354" s="15" t="s">
        <v>79</v>
      </c>
      <c r="AY354" s="255" t="s">
        <v>129</v>
      </c>
    </row>
    <row r="355" s="2" customFormat="1" ht="16.5" customHeight="1">
      <c r="A355" s="39"/>
      <c r="B355" s="40"/>
      <c r="C355" s="205" t="s">
        <v>441</v>
      </c>
      <c r="D355" s="205" t="s">
        <v>132</v>
      </c>
      <c r="E355" s="206" t="s">
        <v>945</v>
      </c>
      <c r="F355" s="207" t="s">
        <v>946</v>
      </c>
      <c r="G355" s="208" t="s">
        <v>213</v>
      </c>
      <c r="H355" s="209">
        <v>15</v>
      </c>
      <c r="I355" s="210"/>
      <c r="J355" s="211">
        <f>ROUND(I355*H355,2)</f>
        <v>0</v>
      </c>
      <c r="K355" s="207" t="s">
        <v>136</v>
      </c>
      <c r="L355" s="45"/>
      <c r="M355" s="212" t="s">
        <v>19</v>
      </c>
      <c r="N355" s="213" t="s">
        <v>43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0.00048999999999999998</v>
      </c>
      <c r="T355" s="215">
        <f>S355*H355</f>
        <v>0.0073499999999999998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243</v>
      </c>
      <c r="AT355" s="216" t="s">
        <v>132</v>
      </c>
      <c r="AU355" s="216" t="s">
        <v>138</v>
      </c>
      <c r="AY355" s="18" t="s">
        <v>129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138</v>
      </c>
      <c r="BK355" s="217">
        <f>ROUND(I355*H355,2)</f>
        <v>0</v>
      </c>
      <c r="BL355" s="18" t="s">
        <v>243</v>
      </c>
      <c r="BM355" s="216" t="s">
        <v>947</v>
      </c>
    </row>
    <row r="356" s="2" customFormat="1">
      <c r="A356" s="39"/>
      <c r="B356" s="40"/>
      <c r="C356" s="41"/>
      <c r="D356" s="218" t="s">
        <v>140</v>
      </c>
      <c r="E356" s="41"/>
      <c r="F356" s="219" t="s">
        <v>948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138</v>
      </c>
    </row>
    <row r="357" s="13" customFormat="1">
      <c r="A357" s="13"/>
      <c r="B357" s="223"/>
      <c r="C357" s="224"/>
      <c r="D357" s="225" t="s">
        <v>142</v>
      </c>
      <c r="E357" s="226" t="s">
        <v>19</v>
      </c>
      <c r="F357" s="227" t="s">
        <v>949</v>
      </c>
      <c r="G357" s="224"/>
      <c r="H357" s="226" t="s">
        <v>19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142</v>
      </c>
      <c r="AU357" s="233" t="s">
        <v>138</v>
      </c>
      <c r="AV357" s="13" t="s">
        <v>79</v>
      </c>
      <c r="AW357" s="13" t="s">
        <v>33</v>
      </c>
      <c r="AX357" s="13" t="s">
        <v>71</v>
      </c>
      <c r="AY357" s="233" t="s">
        <v>129</v>
      </c>
    </row>
    <row r="358" s="14" customFormat="1">
      <c r="A358" s="14"/>
      <c r="B358" s="234"/>
      <c r="C358" s="235"/>
      <c r="D358" s="225" t="s">
        <v>142</v>
      </c>
      <c r="E358" s="236" t="s">
        <v>19</v>
      </c>
      <c r="F358" s="237" t="s">
        <v>194</v>
      </c>
      <c r="G358" s="235"/>
      <c r="H358" s="238">
        <v>9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142</v>
      </c>
      <c r="AU358" s="244" t="s">
        <v>138</v>
      </c>
      <c r="AV358" s="14" t="s">
        <v>138</v>
      </c>
      <c r="AW358" s="14" t="s">
        <v>33</v>
      </c>
      <c r="AX358" s="14" t="s">
        <v>71</v>
      </c>
      <c r="AY358" s="244" t="s">
        <v>129</v>
      </c>
    </row>
    <row r="359" s="13" customFormat="1">
      <c r="A359" s="13"/>
      <c r="B359" s="223"/>
      <c r="C359" s="224"/>
      <c r="D359" s="225" t="s">
        <v>142</v>
      </c>
      <c r="E359" s="226" t="s">
        <v>19</v>
      </c>
      <c r="F359" s="227" t="s">
        <v>158</v>
      </c>
      <c r="G359" s="224"/>
      <c r="H359" s="226" t="s">
        <v>19</v>
      </c>
      <c r="I359" s="228"/>
      <c r="J359" s="224"/>
      <c r="K359" s="224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142</v>
      </c>
      <c r="AU359" s="233" t="s">
        <v>138</v>
      </c>
      <c r="AV359" s="13" t="s">
        <v>79</v>
      </c>
      <c r="AW359" s="13" t="s">
        <v>33</v>
      </c>
      <c r="AX359" s="13" t="s">
        <v>71</v>
      </c>
      <c r="AY359" s="233" t="s">
        <v>129</v>
      </c>
    </row>
    <row r="360" s="14" customFormat="1">
      <c r="A360" s="14"/>
      <c r="B360" s="234"/>
      <c r="C360" s="235"/>
      <c r="D360" s="225" t="s">
        <v>142</v>
      </c>
      <c r="E360" s="236" t="s">
        <v>19</v>
      </c>
      <c r="F360" s="237" t="s">
        <v>159</v>
      </c>
      <c r="G360" s="235"/>
      <c r="H360" s="238">
        <v>6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142</v>
      </c>
      <c r="AU360" s="244" t="s">
        <v>138</v>
      </c>
      <c r="AV360" s="14" t="s">
        <v>138</v>
      </c>
      <c r="AW360" s="14" t="s">
        <v>33</v>
      </c>
      <c r="AX360" s="14" t="s">
        <v>71</v>
      </c>
      <c r="AY360" s="244" t="s">
        <v>129</v>
      </c>
    </row>
    <row r="361" s="15" customFormat="1">
      <c r="A361" s="15"/>
      <c r="B361" s="245"/>
      <c r="C361" s="246"/>
      <c r="D361" s="225" t="s">
        <v>142</v>
      </c>
      <c r="E361" s="247" t="s">
        <v>19</v>
      </c>
      <c r="F361" s="248" t="s">
        <v>149</v>
      </c>
      <c r="G361" s="246"/>
      <c r="H361" s="249">
        <v>15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5" t="s">
        <v>142</v>
      </c>
      <c r="AU361" s="255" t="s">
        <v>138</v>
      </c>
      <c r="AV361" s="15" t="s">
        <v>137</v>
      </c>
      <c r="AW361" s="15" t="s">
        <v>33</v>
      </c>
      <c r="AX361" s="15" t="s">
        <v>79</v>
      </c>
      <c r="AY361" s="255" t="s">
        <v>129</v>
      </c>
    </row>
    <row r="362" s="2" customFormat="1" ht="16.5" customHeight="1">
      <c r="A362" s="39"/>
      <c r="B362" s="40"/>
      <c r="C362" s="205" t="s">
        <v>555</v>
      </c>
      <c r="D362" s="205" t="s">
        <v>132</v>
      </c>
      <c r="E362" s="206" t="s">
        <v>950</v>
      </c>
      <c r="F362" s="207" t="s">
        <v>951</v>
      </c>
      <c r="G362" s="208" t="s">
        <v>854</v>
      </c>
      <c r="H362" s="209">
        <v>60</v>
      </c>
      <c r="I362" s="210"/>
      <c r="J362" s="211">
        <f>ROUND(I362*H362,2)</f>
        <v>0</v>
      </c>
      <c r="K362" s="207" t="s">
        <v>136</v>
      </c>
      <c r="L362" s="45"/>
      <c r="M362" s="212" t="s">
        <v>19</v>
      </c>
      <c r="N362" s="213" t="s">
        <v>43</v>
      </c>
      <c r="O362" s="85"/>
      <c r="P362" s="214">
        <f>O362*H362</f>
        <v>0</v>
      </c>
      <c r="Q362" s="214">
        <v>0.00024000000000000001</v>
      </c>
      <c r="R362" s="214">
        <f>Q362*H362</f>
        <v>0.0144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243</v>
      </c>
      <c r="AT362" s="216" t="s">
        <v>132</v>
      </c>
      <c r="AU362" s="216" t="s">
        <v>138</v>
      </c>
      <c r="AY362" s="18" t="s">
        <v>129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138</v>
      </c>
      <c r="BK362" s="217">
        <f>ROUND(I362*H362,2)</f>
        <v>0</v>
      </c>
      <c r="BL362" s="18" t="s">
        <v>243</v>
      </c>
      <c r="BM362" s="216" t="s">
        <v>952</v>
      </c>
    </row>
    <row r="363" s="2" customFormat="1">
      <c r="A363" s="39"/>
      <c r="B363" s="40"/>
      <c r="C363" s="41"/>
      <c r="D363" s="218" t="s">
        <v>140</v>
      </c>
      <c r="E363" s="41"/>
      <c r="F363" s="219" t="s">
        <v>953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140</v>
      </c>
      <c r="AU363" s="18" t="s">
        <v>138</v>
      </c>
    </row>
    <row r="364" s="13" customFormat="1">
      <c r="A364" s="13"/>
      <c r="B364" s="223"/>
      <c r="C364" s="224"/>
      <c r="D364" s="225" t="s">
        <v>142</v>
      </c>
      <c r="E364" s="226" t="s">
        <v>19</v>
      </c>
      <c r="F364" s="227" t="s">
        <v>143</v>
      </c>
      <c r="G364" s="224"/>
      <c r="H364" s="226" t="s">
        <v>19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142</v>
      </c>
      <c r="AU364" s="233" t="s">
        <v>138</v>
      </c>
      <c r="AV364" s="13" t="s">
        <v>79</v>
      </c>
      <c r="AW364" s="13" t="s">
        <v>33</v>
      </c>
      <c r="AX364" s="13" t="s">
        <v>71</v>
      </c>
      <c r="AY364" s="233" t="s">
        <v>129</v>
      </c>
    </row>
    <row r="365" s="14" customFormat="1">
      <c r="A365" s="14"/>
      <c r="B365" s="234"/>
      <c r="C365" s="235"/>
      <c r="D365" s="225" t="s">
        <v>142</v>
      </c>
      <c r="E365" s="236" t="s">
        <v>19</v>
      </c>
      <c r="F365" s="237" t="s">
        <v>954</v>
      </c>
      <c r="G365" s="235"/>
      <c r="H365" s="238">
        <v>27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142</v>
      </c>
      <c r="AU365" s="244" t="s">
        <v>138</v>
      </c>
      <c r="AV365" s="14" t="s">
        <v>138</v>
      </c>
      <c r="AW365" s="14" t="s">
        <v>33</v>
      </c>
      <c r="AX365" s="14" t="s">
        <v>71</v>
      </c>
      <c r="AY365" s="244" t="s">
        <v>129</v>
      </c>
    </row>
    <row r="366" s="14" customFormat="1">
      <c r="A366" s="14"/>
      <c r="B366" s="234"/>
      <c r="C366" s="235"/>
      <c r="D366" s="225" t="s">
        <v>142</v>
      </c>
      <c r="E366" s="236" t="s">
        <v>19</v>
      </c>
      <c r="F366" s="237" t="s">
        <v>194</v>
      </c>
      <c r="G366" s="235"/>
      <c r="H366" s="238">
        <v>9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142</v>
      </c>
      <c r="AU366" s="244" t="s">
        <v>138</v>
      </c>
      <c r="AV366" s="14" t="s">
        <v>138</v>
      </c>
      <c r="AW366" s="14" t="s">
        <v>33</v>
      </c>
      <c r="AX366" s="14" t="s">
        <v>71</v>
      </c>
      <c r="AY366" s="244" t="s">
        <v>129</v>
      </c>
    </row>
    <row r="367" s="13" customFormat="1">
      <c r="A367" s="13"/>
      <c r="B367" s="223"/>
      <c r="C367" s="224"/>
      <c r="D367" s="225" t="s">
        <v>142</v>
      </c>
      <c r="E367" s="226" t="s">
        <v>19</v>
      </c>
      <c r="F367" s="227" t="s">
        <v>955</v>
      </c>
      <c r="G367" s="224"/>
      <c r="H367" s="226" t="s">
        <v>19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3" t="s">
        <v>142</v>
      </c>
      <c r="AU367" s="233" t="s">
        <v>138</v>
      </c>
      <c r="AV367" s="13" t="s">
        <v>79</v>
      </c>
      <c r="AW367" s="13" t="s">
        <v>33</v>
      </c>
      <c r="AX367" s="13" t="s">
        <v>71</v>
      </c>
      <c r="AY367" s="233" t="s">
        <v>129</v>
      </c>
    </row>
    <row r="368" s="14" customFormat="1">
      <c r="A368" s="14"/>
      <c r="B368" s="234"/>
      <c r="C368" s="235"/>
      <c r="D368" s="225" t="s">
        <v>142</v>
      </c>
      <c r="E368" s="236" t="s">
        <v>19</v>
      </c>
      <c r="F368" s="237" t="s">
        <v>956</v>
      </c>
      <c r="G368" s="235"/>
      <c r="H368" s="238">
        <v>18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4" t="s">
        <v>142</v>
      </c>
      <c r="AU368" s="244" t="s">
        <v>138</v>
      </c>
      <c r="AV368" s="14" t="s">
        <v>138</v>
      </c>
      <c r="AW368" s="14" t="s">
        <v>33</v>
      </c>
      <c r="AX368" s="14" t="s">
        <v>71</v>
      </c>
      <c r="AY368" s="244" t="s">
        <v>129</v>
      </c>
    </row>
    <row r="369" s="14" customFormat="1">
      <c r="A369" s="14"/>
      <c r="B369" s="234"/>
      <c r="C369" s="235"/>
      <c r="D369" s="225" t="s">
        <v>142</v>
      </c>
      <c r="E369" s="236" t="s">
        <v>19</v>
      </c>
      <c r="F369" s="237" t="s">
        <v>159</v>
      </c>
      <c r="G369" s="235"/>
      <c r="H369" s="238">
        <v>6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142</v>
      </c>
      <c r="AU369" s="244" t="s">
        <v>138</v>
      </c>
      <c r="AV369" s="14" t="s">
        <v>138</v>
      </c>
      <c r="AW369" s="14" t="s">
        <v>33</v>
      </c>
      <c r="AX369" s="14" t="s">
        <v>71</v>
      </c>
      <c r="AY369" s="244" t="s">
        <v>129</v>
      </c>
    </row>
    <row r="370" s="15" customFormat="1">
      <c r="A370" s="15"/>
      <c r="B370" s="245"/>
      <c r="C370" s="246"/>
      <c r="D370" s="225" t="s">
        <v>142</v>
      </c>
      <c r="E370" s="247" t="s">
        <v>19</v>
      </c>
      <c r="F370" s="248" t="s">
        <v>149</v>
      </c>
      <c r="G370" s="246"/>
      <c r="H370" s="249">
        <v>60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5" t="s">
        <v>142</v>
      </c>
      <c r="AU370" s="255" t="s">
        <v>138</v>
      </c>
      <c r="AV370" s="15" t="s">
        <v>137</v>
      </c>
      <c r="AW370" s="15" t="s">
        <v>33</v>
      </c>
      <c r="AX370" s="15" t="s">
        <v>79</v>
      </c>
      <c r="AY370" s="255" t="s">
        <v>129</v>
      </c>
    </row>
    <row r="371" s="2" customFormat="1" ht="16.5" customHeight="1">
      <c r="A371" s="39"/>
      <c r="B371" s="40"/>
      <c r="C371" s="205" t="s">
        <v>446</v>
      </c>
      <c r="D371" s="205" t="s">
        <v>132</v>
      </c>
      <c r="E371" s="206" t="s">
        <v>957</v>
      </c>
      <c r="F371" s="207" t="s">
        <v>958</v>
      </c>
      <c r="G371" s="208" t="s">
        <v>213</v>
      </c>
      <c r="H371" s="209">
        <v>5</v>
      </c>
      <c r="I371" s="210"/>
      <c r="J371" s="211">
        <f>ROUND(I371*H371,2)</f>
        <v>0</v>
      </c>
      <c r="K371" s="207" t="s">
        <v>136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0.00109</v>
      </c>
      <c r="R371" s="214">
        <f>Q371*H371</f>
        <v>0.00545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243</v>
      </c>
      <c r="AT371" s="216" t="s">
        <v>132</v>
      </c>
      <c r="AU371" s="216" t="s">
        <v>138</v>
      </c>
      <c r="AY371" s="18" t="s">
        <v>129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138</v>
      </c>
      <c r="BK371" s="217">
        <f>ROUND(I371*H371,2)</f>
        <v>0</v>
      </c>
      <c r="BL371" s="18" t="s">
        <v>243</v>
      </c>
      <c r="BM371" s="216" t="s">
        <v>959</v>
      </c>
    </row>
    <row r="372" s="2" customFormat="1">
      <c r="A372" s="39"/>
      <c r="B372" s="40"/>
      <c r="C372" s="41"/>
      <c r="D372" s="218" t="s">
        <v>140</v>
      </c>
      <c r="E372" s="41"/>
      <c r="F372" s="219" t="s">
        <v>960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140</v>
      </c>
      <c r="AU372" s="18" t="s">
        <v>138</v>
      </c>
    </row>
    <row r="373" s="13" customFormat="1">
      <c r="A373" s="13"/>
      <c r="B373" s="223"/>
      <c r="C373" s="224"/>
      <c r="D373" s="225" t="s">
        <v>142</v>
      </c>
      <c r="E373" s="226" t="s">
        <v>19</v>
      </c>
      <c r="F373" s="227" t="s">
        <v>143</v>
      </c>
      <c r="G373" s="224"/>
      <c r="H373" s="226" t="s">
        <v>19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142</v>
      </c>
      <c r="AU373" s="233" t="s">
        <v>138</v>
      </c>
      <c r="AV373" s="13" t="s">
        <v>79</v>
      </c>
      <c r="AW373" s="13" t="s">
        <v>33</v>
      </c>
      <c r="AX373" s="13" t="s">
        <v>71</v>
      </c>
      <c r="AY373" s="233" t="s">
        <v>129</v>
      </c>
    </row>
    <row r="374" s="14" customFormat="1">
      <c r="A374" s="14"/>
      <c r="B374" s="234"/>
      <c r="C374" s="235"/>
      <c r="D374" s="225" t="s">
        <v>142</v>
      </c>
      <c r="E374" s="236" t="s">
        <v>19</v>
      </c>
      <c r="F374" s="237" t="s">
        <v>130</v>
      </c>
      <c r="G374" s="235"/>
      <c r="H374" s="238">
        <v>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142</v>
      </c>
      <c r="AU374" s="244" t="s">
        <v>138</v>
      </c>
      <c r="AV374" s="14" t="s">
        <v>138</v>
      </c>
      <c r="AW374" s="14" t="s">
        <v>33</v>
      </c>
      <c r="AX374" s="14" t="s">
        <v>71</v>
      </c>
      <c r="AY374" s="244" t="s">
        <v>129</v>
      </c>
    </row>
    <row r="375" s="13" customFormat="1">
      <c r="A375" s="13"/>
      <c r="B375" s="223"/>
      <c r="C375" s="224"/>
      <c r="D375" s="225" t="s">
        <v>142</v>
      </c>
      <c r="E375" s="226" t="s">
        <v>19</v>
      </c>
      <c r="F375" s="227" t="s">
        <v>158</v>
      </c>
      <c r="G375" s="224"/>
      <c r="H375" s="226" t="s">
        <v>19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142</v>
      </c>
      <c r="AU375" s="233" t="s">
        <v>138</v>
      </c>
      <c r="AV375" s="13" t="s">
        <v>79</v>
      </c>
      <c r="AW375" s="13" t="s">
        <v>33</v>
      </c>
      <c r="AX375" s="13" t="s">
        <v>71</v>
      </c>
      <c r="AY375" s="233" t="s">
        <v>129</v>
      </c>
    </row>
    <row r="376" s="14" customFormat="1">
      <c r="A376" s="14"/>
      <c r="B376" s="234"/>
      <c r="C376" s="235"/>
      <c r="D376" s="225" t="s">
        <v>142</v>
      </c>
      <c r="E376" s="236" t="s">
        <v>19</v>
      </c>
      <c r="F376" s="237" t="s">
        <v>138</v>
      </c>
      <c r="G376" s="235"/>
      <c r="H376" s="238">
        <v>2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142</v>
      </c>
      <c r="AU376" s="244" t="s">
        <v>138</v>
      </c>
      <c r="AV376" s="14" t="s">
        <v>138</v>
      </c>
      <c r="AW376" s="14" t="s">
        <v>33</v>
      </c>
      <c r="AX376" s="14" t="s">
        <v>71</v>
      </c>
      <c r="AY376" s="244" t="s">
        <v>129</v>
      </c>
    </row>
    <row r="377" s="15" customFormat="1">
      <c r="A377" s="15"/>
      <c r="B377" s="245"/>
      <c r="C377" s="246"/>
      <c r="D377" s="225" t="s">
        <v>142</v>
      </c>
      <c r="E377" s="247" t="s">
        <v>19</v>
      </c>
      <c r="F377" s="248" t="s">
        <v>149</v>
      </c>
      <c r="G377" s="246"/>
      <c r="H377" s="249">
        <v>5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5" t="s">
        <v>142</v>
      </c>
      <c r="AU377" s="255" t="s">
        <v>138</v>
      </c>
      <c r="AV377" s="15" t="s">
        <v>137</v>
      </c>
      <c r="AW377" s="15" t="s">
        <v>33</v>
      </c>
      <c r="AX377" s="15" t="s">
        <v>79</v>
      </c>
      <c r="AY377" s="255" t="s">
        <v>129</v>
      </c>
    </row>
    <row r="378" s="2" customFormat="1" ht="16.5" customHeight="1">
      <c r="A378" s="39"/>
      <c r="B378" s="40"/>
      <c r="C378" s="205" t="s">
        <v>451</v>
      </c>
      <c r="D378" s="205" t="s">
        <v>132</v>
      </c>
      <c r="E378" s="206" t="s">
        <v>961</v>
      </c>
      <c r="F378" s="207" t="s">
        <v>962</v>
      </c>
      <c r="G378" s="208" t="s">
        <v>854</v>
      </c>
      <c r="H378" s="209">
        <v>45</v>
      </c>
      <c r="I378" s="210"/>
      <c r="J378" s="211">
        <f>ROUND(I378*H378,2)</f>
        <v>0</v>
      </c>
      <c r="K378" s="207" t="s">
        <v>136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0.00156</v>
      </c>
      <c r="T378" s="215">
        <f>S378*H378</f>
        <v>0.070199999999999999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243</v>
      </c>
      <c r="AT378" s="216" t="s">
        <v>132</v>
      </c>
      <c r="AU378" s="216" t="s">
        <v>138</v>
      </c>
      <c r="AY378" s="18" t="s">
        <v>129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138</v>
      </c>
      <c r="BK378" s="217">
        <f>ROUND(I378*H378,2)</f>
        <v>0</v>
      </c>
      <c r="BL378" s="18" t="s">
        <v>243</v>
      </c>
      <c r="BM378" s="216" t="s">
        <v>963</v>
      </c>
    </row>
    <row r="379" s="2" customFormat="1">
      <c r="A379" s="39"/>
      <c r="B379" s="40"/>
      <c r="C379" s="41"/>
      <c r="D379" s="218" t="s">
        <v>140</v>
      </c>
      <c r="E379" s="41"/>
      <c r="F379" s="219" t="s">
        <v>964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140</v>
      </c>
      <c r="AU379" s="18" t="s">
        <v>138</v>
      </c>
    </row>
    <row r="380" s="13" customFormat="1">
      <c r="A380" s="13"/>
      <c r="B380" s="223"/>
      <c r="C380" s="224"/>
      <c r="D380" s="225" t="s">
        <v>142</v>
      </c>
      <c r="E380" s="226" t="s">
        <v>19</v>
      </c>
      <c r="F380" s="227" t="s">
        <v>143</v>
      </c>
      <c r="G380" s="224"/>
      <c r="H380" s="226" t="s">
        <v>19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142</v>
      </c>
      <c r="AU380" s="233" t="s">
        <v>138</v>
      </c>
      <c r="AV380" s="13" t="s">
        <v>79</v>
      </c>
      <c r="AW380" s="13" t="s">
        <v>33</v>
      </c>
      <c r="AX380" s="13" t="s">
        <v>71</v>
      </c>
      <c r="AY380" s="233" t="s">
        <v>129</v>
      </c>
    </row>
    <row r="381" s="14" customFormat="1">
      <c r="A381" s="14"/>
      <c r="B381" s="234"/>
      <c r="C381" s="235"/>
      <c r="D381" s="225" t="s">
        <v>142</v>
      </c>
      <c r="E381" s="236" t="s">
        <v>19</v>
      </c>
      <c r="F381" s="237" t="s">
        <v>954</v>
      </c>
      <c r="G381" s="235"/>
      <c r="H381" s="238">
        <v>27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142</v>
      </c>
      <c r="AU381" s="244" t="s">
        <v>138</v>
      </c>
      <c r="AV381" s="14" t="s">
        <v>138</v>
      </c>
      <c r="AW381" s="14" t="s">
        <v>33</v>
      </c>
      <c r="AX381" s="14" t="s">
        <v>71</v>
      </c>
      <c r="AY381" s="244" t="s">
        <v>129</v>
      </c>
    </row>
    <row r="382" s="13" customFormat="1">
      <c r="A382" s="13"/>
      <c r="B382" s="223"/>
      <c r="C382" s="224"/>
      <c r="D382" s="225" t="s">
        <v>142</v>
      </c>
      <c r="E382" s="226" t="s">
        <v>19</v>
      </c>
      <c r="F382" s="227" t="s">
        <v>158</v>
      </c>
      <c r="G382" s="224"/>
      <c r="H382" s="226" t="s">
        <v>19</v>
      </c>
      <c r="I382" s="228"/>
      <c r="J382" s="224"/>
      <c r="K382" s="224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142</v>
      </c>
      <c r="AU382" s="233" t="s">
        <v>138</v>
      </c>
      <c r="AV382" s="13" t="s">
        <v>79</v>
      </c>
      <c r="AW382" s="13" t="s">
        <v>33</v>
      </c>
      <c r="AX382" s="13" t="s">
        <v>71</v>
      </c>
      <c r="AY382" s="233" t="s">
        <v>129</v>
      </c>
    </row>
    <row r="383" s="14" customFormat="1">
      <c r="A383" s="14"/>
      <c r="B383" s="234"/>
      <c r="C383" s="235"/>
      <c r="D383" s="225" t="s">
        <v>142</v>
      </c>
      <c r="E383" s="236" t="s">
        <v>19</v>
      </c>
      <c r="F383" s="237" t="s">
        <v>956</v>
      </c>
      <c r="G383" s="235"/>
      <c r="H383" s="238">
        <v>18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142</v>
      </c>
      <c r="AU383" s="244" t="s">
        <v>138</v>
      </c>
      <c r="AV383" s="14" t="s">
        <v>138</v>
      </c>
      <c r="AW383" s="14" t="s">
        <v>33</v>
      </c>
      <c r="AX383" s="14" t="s">
        <v>71</v>
      </c>
      <c r="AY383" s="244" t="s">
        <v>129</v>
      </c>
    </row>
    <row r="384" s="15" customFormat="1">
      <c r="A384" s="15"/>
      <c r="B384" s="245"/>
      <c r="C384" s="246"/>
      <c r="D384" s="225" t="s">
        <v>142</v>
      </c>
      <c r="E384" s="247" t="s">
        <v>19</v>
      </c>
      <c r="F384" s="248" t="s">
        <v>149</v>
      </c>
      <c r="G384" s="246"/>
      <c r="H384" s="249">
        <v>45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5" t="s">
        <v>142</v>
      </c>
      <c r="AU384" s="255" t="s">
        <v>138</v>
      </c>
      <c r="AV384" s="15" t="s">
        <v>137</v>
      </c>
      <c r="AW384" s="15" t="s">
        <v>33</v>
      </c>
      <c r="AX384" s="15" t="s">
        <v>79</v>
      </c>
      <c r="AY384" s="255" t="s">
        <v>129</v>
      </c>
    </row>
    <row r="385" s="2" customFormat="1" ht="16.5" customHeight="1">
      <c r="A385" s="39"/>
      <c r="B385" s="40"/>
      <c r="C385" s="205" t="s">
        <v>455</v>
      </c>
      <c r="D385" s="205" t="s">
        <v>132</v>
      </c>
      <c r="E385" s="206" t="s">
        <v>965</v>
      </c>
      <c r="F385" s="207" t="s">
        <v>966</v>
      </c>
      <c r="G385" s="208" t="s">
        <v>854</v>
      </c>
      <c r="H385" s="209">
        <v>15</v>
      </c>
      <c r="I385" s="210"/>
      <c r="J385" s="211">
        <f>ROUND(I385*H385,2)</f>
        <v>0</v>
      </c>
      <c r="K385" s="207" t="s">
        <v>241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0.0018</v>
      </c>
      <c r="R385" s="214">
        <f>Q385*H385</f>
        <v>0.027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243</v>
      </c>
      <c r="AT385" s="216" t="s">
        <v>132</v>
      </c>
      <c r="AU385" s="216" t="s">
        <v>138</v>
      </c>
      <c r="AY385" s="18" t="s">
        <v>129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138</v>
      </c>
      <c r="BK385" s="217">
        <f>ROUND(I385*H385,2)</f>
        <v>0</v>
      </c>
      <c r="BL385" s="18" t="s">
        <v>243</v>
      </c>
      <c r="BM385" s="216" t="s">
        <v>967</v>
      </c>
    </row>
    <row r="386" s="13" customFormat="1">
      <c r="A386" s="13"/>
      <c r="B386" s="223"/>
      <c r="C386" s="224"/>
      <c r="D386" s="225" t="s">
        <v>142</v>
      </c>
      <c r="E386" s="226" t="s">
        <v>19</v>
      </c>
      <c r="F386" s="227" t="s">
        <v>143</v>
      </c>
      <c r="G386" s="224"/>
      <c r="H386" s="226" t="s">
        <v>19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142</v>
      </c>
      <c r="AU386" s="233" t="s">
        <v>138</v>
      </c>
      <c r="AV386" s="13" t="s">
        <v>79</v>
      </c>
      <c r="AW386" s="13" t="s">
        <v>33</v>
      </c>
      <c r="AX386" s="13" t="s">
        <v>71</v>
      </c>
      <c r="AY386" s="233" t="s">
        <v>129</v>
      </c>
    </row>
    <row r="387" s="14" customFormat="1">
      <c r="A387" s="14"/>
      <c r="B387" s="234"/>
      <c r="C387" s="235"/>
      <c r="D387" s="225" t="s">
        <v>142</v>
      </c>
      <c r="E387" s="236" t="s">
        <v>19</v>
      </c>
      <c r="F387" s="237" t="s">
        <v>194</v>
      </c>
      <c r="G387" s="235"/>
      <c r="H387" s="238">
        <v>9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142</v>
      </c>
      <c r="AU387" s="244" t="s">
        <v>138</v>
      </c>
      <c r="AV387" s="14" t="s">
        <v>138</v>
      </c>
      <c r="AW387" s="14" t="s">
        <v>33</v>
      </c>
      <c r="AX387" s="14" t="s">
        <v>71</v>
      </c>
      <c r="AY387" s="244" t="s">
        <v>129</v>
      </c>
    </row>
    <row r="388" s="13" customFormat="1">
      <c r="A388" s="13"/>
      <c r="B388" s="223"/>
      <c r="C388" s="224"/>
      <c r="D388" s="225" t="s">
        <v>142</v>
      </c>
      <c r="E388" s="226" t="s">
        <v>19</v>
      </c>
      <c r="F388" s="227" t="s">
        <v>158</v>
      </c>
      <c r="G388" s="224"/>
      <c r="H388" s="226" t="s">
        <v>19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142</v>
      </c>
      <c r="AU388" s="233" t="s">
        <v>138</v>
      </c>
      <c r="AV388" s="13" t="s">
        <v>79</v>
      </c>
      <c r="AW388" s="13" t="s">
        <v>33</v>
      </c>
      <c r="AX388" s="13" t="s">
        <v>71</v>
      </c>
      <c r="AY388" s="233" t="s">
        <v>129</v>
      </c>
    </row>
    <row r="389" s="14" customFormat="1">
      <c r="A389" s="14"/>
      <c r="B389" s="234"/>
      <c r="C389" s="235"/>
      <c r="D389" s="225" t="s">
        <v>142</v>
      </c>
      <c r="E389" s="236" t="s">
        <v>19</v>
      </c>
      <c r="F389" s="237" t="s">
        <v>159</v>
      </c>
      <c r="G389" s="235"/>
      <c r="H389" s="238">
        <v>6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142</v>
      </c>
      <c r="AU389" s="244" t="s">
        <v>138</v>
      </c>
      <c r="AV389" s="14" t="s">
        <v>138</v>
      </c>
      <c r="AW389" s="14" t="s">
        <v>33</v>
      </c>
      <c r="AX389" s="14" t="s">
        <v>71</v>
      </c>
      <c r="AY389" s="244" t="s">
        <v>129</v>
      </c>
    </row>
    <row r="390" s="15" customFormat="1">
      <c r="A390" s="15"/>
      <c r="B390" s="245"/>
      <c r="C390" s="246"/>
      <c r="D390" s="225" t="s">
        <v>142</v>
      </c>
      <c r="E390" s="247" t="s">
        <v>19</v>
      </c>
      <c r="F390" s="248" t="s">
        <v>149</v>
      </c>
      <c r="G390" s="246"/>
      <c r="H390" s="249">
        <v>15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5" t="s">
        <v>142</v>
      </c>
      <c r="AU390" s="255" t="s">
        <v>138</v>
      </c>
      <c r="AV390" s="15" t="s">
        <v>137</v>
      </c>
      <c r="AW390" s="15" t="s">
        <v>33</v>
      </c>
      <c r="AX390" s="15" t="s">
        <v>79</v>
      </c>
      <c r="AY390" s="255" t="s">
        <v>129</v>
      </c>
    </row>
    <row r="391" s="2" customFormat="1" ht="16.5" customHeight="1">
      <c r="A391" s="39"/>
      <c r="B391" s="40"/>
      <c r="C391" s="205" t="s">
        <v>459</v>
      </c>
      <c r="D391" s="205" t="s">
        <v>132</v>
      </c>
      <c r="E391" s="206" t="s">
        <v>968</v>
      </c>
      <c r="F391" s="207" t="s">
        <v>969</v>
      </c>
      <c r="G391" s="208" t="s">
        <v>854</v>
      </c>
      <c r="H391" s="209">
        <v>15</v>
      </c>
      <c r="I391" s="210"/>
      <c r="J391" s="211">
        <f>ROUND(I391*H391,2)</f>
        <v>0</v>
      </c>
      <c r="K391" s="207" t="s">
        <v>136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0.0018400000000000001</v>
      </c>
      <c r="R391" s="214">
        <f>Q391*H391</f>
        <v>0.0276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243</v>
      </c>
      <c r="AT391" s="216" t="s">
        <v>132</v>
      </c>
      <c r="AU391" s="216" t="s">
        <v>138</v>
      </c>
      <c r="AY391" s="18" t="s">
        <v>129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138</v>
      </c>
      <c r="BK391" s="217">
        <f>ROUND(I391*H391,2)</f>
        <v>0</v>
      </c>
      <c r="BL391" s="18" t="s">
        <v>243</v>
      </c>
      <c r="BM391" s="216" t="s">
        <v>970</v>
      </c>
    </row>
    <row r="392" s="2" customFormat="1">
      <c r="A392" s="39"/>
      <c r="B392" s="40"/>
      <c r="C392" s="41"/>
      <c r="D392" s="218" t="s">
        <v>140</v>
      </c>
      <c r="E392" s="41"/>
      <c r="F392" s="219" t="s">
        <v>971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140</v>
      </c>
      <c r="AU392" s="18" t="s">
        <v>138</v>
      </c>
    </row>
    <row r="393" s="13" customFormat="1">
      <c r="A393" s="13"/>
      <c r="B393" s="223"/>
      <c r="C393" s="224"/>
      <c r="D393" s="225" t="s">
        <v>142</v>
      </c>
      <c r="E393" s="226" t="s">
        <v>19</v>
      </c>
      <c r="F393" s="227" t="s">
        <v>143</v>
      </c>
      <c r="G393" s="224"/>
      <c r="H393" s="226" t="s">
        <v>19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3" t="s">
        <v>142</v>
      </c>
      <c r="AU393" s="233" t="s">
        <v>138</v>
      </c>
      <c r="AV393" s="13" t="s">
        <v>79</v>
      </c>
      <c r="AW393" s="13" t="s">
        <v>33</v>
      </c>
      <c r="AX393" s="13" t="s">
        <v>71</v>
      </c>
      <c r="AY393" s="233" t="s">
        <v>129</v>
      </c>
    </row>
    <row r="394" s="14" customFormat="1">
      <c r="A394" s="14"/>
      <c r="B394" s="234"/>
      <c r="C394" s="235"/>
      <c r="D394" s="225" t="s">
        <v>142</v>
      </c>
      <c r="E394" s="236" t="s">
        <v>19</v>
      </c>
      <c r="F394" s="237" t="s">
        <v>194</v>
      </c>
      <c r="G394" s="235"/>
      <c r="H394" s="238">
        <v>9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4" t="s">
        <v>142</v>
      </c>
      <c r="AU394" s="244" t="s">
        <v>138</v>
      </c>
      <c r="AV394" s="14" t="s">
        <v>138</v>
      </c>
      <c r="AW394" s="14" t="s">
        <v>33</v>
      </c>
      <c r="AX394" s="14" t="s">
        <v>71</v>
      </c>
      <c r="AY394" s="244" t="s">
        <v>129</v>
      </c>
    </row>
    <row r="395" s="13" customFormat="1">
      <c r="A395" s="13"/>
      <c r="B395" s="223"/>
      <c r="C395" s="224"/>
      <c r="D395" s="225" t="s">
        <v>142</v>
      </c>
      <c r="E395" s="226" t="s">
        <v>19</v>
      </c>
      <c r="F395" s="227" t="s">
        <v>158</v>
      </c>
      <c r="G395" s="224"/>
      <c r="H395" s="226" t="s">
        <v>19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142</v>
      </c>
      <c r="AU395" s="233" t="s">
        <v>138</v>
      </c>
      <c r="AV395" s="13" t="s">
        <v>79</v>
      </c>
      <c r="AW395" s="13" t="s">
        <v>33</v>
      </c>
      <c r="AX395" s="13" t="s">
        <v>71</v>
      </c>
      <c r="AY395" s="233" t="s">
        <v>129</v>
      </c>
    </row>
    <row r="396" s="14" customFormat="1">
      <c r="A396" s="14"/>
      <c r="B396" s="234"/>
      <c r="C396" s="235"/>
      <c r="D396" s="225" t="s">
        <v>142</v>
      </c>
      <c r="E396" s="236" t="s">
        <v>19</v>
      </c>
      <c r="F396" s="237" t="s">
        <v>159</v>
      </c>
      <c r="G396" s="235"/>
      <c r="H396" s="238">
        <v>6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142</v>
      </c>
      <c r="AU396" s="244" t="s">
        <v>138</v>
      </c>
      <c r="AV396" s="14" t="s">
        <v>138</v>
      </c>
      <c r="AW396" s="14" t="s">
        <v>33</v>
      </c>
      <c r="AX396" s="14" t="s">
        <v>71</v>
      </c>
      <c r="AY396" s="244" t="s">
        <v>129</v>
      </c>
    </row>
    <row r="397" s="15" customFormat="1">
      <c r="A397" s="15"/>
      <c r="B397" s="245"/>
      <c r="C397" s="246"/>
      <c r="D397" s="225" t="s">
        <v>142</v>
      </c>
      <c r="E397" s="247" t="s">
        <v>19</v>
      </c>
      <c r="F397" s="248" t="s">
        <v>149</v>
      </c>
      <c r="G397" s="246"/>
      <c r="H397" s="249">
        <v>15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5" t="s">
        <v>142</v>
      </c>
      <c r="AU397" s="255" t="s">
        <v>138</v>
      </c>
      <c r="AV397" s="15" t="s">
        <v>137</v>
      </c>
      <c r="AW397" s="15" t="s">
        <v>33</v>
      </c>
      <c r="AX397" s="15" t="s">
        <v>79</v>
      </c>
      <c r="AY397" s="255" t="s">
        <v>129</v>
      </c>
    </row>
    <row r="398" s="2" customFormat="1" ht="16.5" customHeight="1">
      <c r="A398" s="39"/>
      <c r="B398" s="40"/>
      <c r="C398" s="205" t="s">
        <v>469</v>
      </c>
      <c r="D398" s="205" t="s">
        <v>132</v>
      </c>
      <c r="E398" s="206" t="s">
        <v>972</v>
      </c>
      <c r="F398" s="207" t="s">
        <v>973</v>
      </c>
      <c r="G398" s="208" t="s">
        <v>213</v>
      </c>
      <c r="H398" s="209">
        <v>15</v>
      </c>
      <c r="I398" s="210"/>
      <c r="J398" s="211">
        <f>ROUND(I398*H398,2)</f>
        <v>0</v>
      </c>
      <c r="K398" s="207" t="s">
        <v>136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0.0022499999999999998</v>
      </c>
      <c r="T398" s="215">
        <f>S398*H398</f>
        <v>0.033749999999999995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243</v>
      </c>
      <c r="AT398" s="216" t="s">
        <v>132</v>
      </c>
      <c r="AU398" s="216" t="s">
        <v>138</v>
      </c>
      <c r="AY398" s="18" t="s">
        <v>129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138</v>
      </c>
      <c r="BK398" s="217">
        <f>ROUND(I398*H398,2)</f>
        <v>0</v>
      </c>
      <c r="BL398" s="18" t="s">
        <v>243</v>
      </c>
      <c r="BM398" s="216" t="s">
        <v>974</v>
      </c>
    </row>
    <row r="399" s="2" customFormat="1">
      <c r="A399" s="39"/>
      <c r="B399" s="40"/>
      <c r="C399" s="41"/>
      <c r="D399" s="218" t="s">
        <v>140</v>
      </c>
      <c r="E399" s="41"/>
      <c r="F399" s="219" t="s">
        <v>975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140</v>
      </c>
      <c r="AU399" s="18" t="s">
        <v>138</v>
      </c>
    </row>
    <row r="400" s="13" customFormat="1">
      <c r="A400" s="13"/>
      <c r="B400" s="223"/>
      <c r="C400" s="224"/>
      <c r="D400" s="225" t="s">
        <v>142</v>
      </c>
      <c r="E400" s="226" t="s">
        <v>19</v>
      </c>
      <c r="F400" s="227" t="s">
        <v>143</v>
      </c>
      <c r="G400" s="224"/>
      <c r="H400" s="226" t="s">
        <v>19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142</v>
      </c>
      <c r="AU400" s="233" t="s">
        <v>138</v>
      </c>
      <c r="AV400" s="13" t="s">
        <v>79</v>
      </c>
      <c r="AW400" s="13" t="s">
        <v>33</v>
      </c>
      <c r="AX400" s="13" t="s">
        <v>71</v>
      </c>
      <c r="AY400" s="233" t="s">
        <v>129</v>
      </c>
    </row>
    <row r="401" s="14" customFormat="1">
      <c r="A401" s="14"/>
      <c r="B401" s="234"/>
      <c r="C401" s="235"/>
      <c r="D401" s="225" t="s">
        <v>142</v>
      </c>
      <c r="E401" s="236" t="s">
        <v>19</v>
      </c>
      <c r="F401" s="237" t="s">
        <v>194</v>
      </c>
      <c r="G401" s="235"/>
      <c r="H401" s="238">
        <v>9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142</v>
      </c>
      <c r="AU401" s="244" t="s">
        <v>138</v>
      </c>
      <c r="AV401" s="14" t="s">
        <v>138</v>
      </c>
      <c r="AW401" s="14" t="s">
        <v>33</v>
      </c>
      <c r="AX401" s="14" t="s">
        <v>71</v>
      </c>
      <c r="AY401" s="244" t="s">
        <v>129</v>
      </c>
    </row>
    <row r="402" s="13" customFormat="1">
      <c r="A402" s="13"/>
      <c r="B402" s="223"/>
      <c r="C402" s="224"/>
      <c r="D402" s="225" t="s">
        <v>142</v>
      </c>
      <c r="E402" s="226" t="s">
        <v>19</v>
      </c>
      <c r="F402" s="227" t="s">
        <v>158</v>
      </c>
      <c r="G402" s="224"/>
      <c r="H402" s="226" t="s">
        <v>19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142</v>
      </c>
      <c r="AU402" s="233" t="s">
        <v>138</v>
      </c>
      <c r="AV402" s="13" t="s">
        <v>79</v>
      </c>
      <c r="AW402" s="13" t="s">
        <v>33</v>
      </c>
      <c r="AX402" s="13" t="s">
        <v>71</v>
      </c>
      <c r="AY402" s="233" t="s">
        <v>129</v>
      </c>
    </row>
    <row r="403" s="14" customFormat="1">
      <c r="A403" s="14"/>
      <c r="B403" s="234"/>
      <c r="C403" s="235"/>
      <c r="D403" s="225" t="s">
        <v>142</v>
      </c>
      <c r="E403" s="236" t="s">
        <v>19</v>
      </c>
      <c r="F403" s="237" t="s">
        <v>159</v>
      </c>
      <c r="G403" s="235"/>
      <c r="H403" s="238">
        <v>6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142</v>
      </c>
      <c r="AU403" s="244" t="s">
        <v>138</v>
      </c>
      <c r="AV403" s="14" t="s">
        <v>138</v>
      </c>
      <c r="AW403" s="14" t="s">
        <v>33</v>
      </c>
      <c r="AX403" s="14" t="s">
        <v>71</v>
      </c>
      <c r="AY403" s="244" t="s">
        <v>129</v>
      </c>
    </row>
    <row r="404" s="15" customFormat="1">
      <c r="A404" s="15"/>
      <c r="B404" s="245"/>
      <c r="C404" s="246"/>
      <c r="D404" s="225" t="s">
        <v>142</v>
      </c>
      <c r="E404" s="247" t="s">
        <v>19</v>
      </c>
      <c r="F404" s="248" t="s">
        <v>149</v>
      </c>
      <c r="G404" s="246"/>
      <c r="H404" s="249">
        <v>15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5" t="s">
        <v>142</v>
      </c>
      <c r="AU404" s="255" t="s">
        <v>138</v>
      </c>
      <c r="AV404" s="15" t="s">
        <v>137</v>
      </c>
      <c r="AW404" s="15" t="s">
        <v>33</v>
      </c>
      <c r="AX404" s="15" t="s">
        <v>79</v>
      </c>
      <c r="AY404" s="255" t="s">
        <v>129</v>
      </c>
    </row>
    <row r="405" s="2" customFormat="1" ht="16.5" customHeight="1">
      <c r="A405" s="39"/>
      <c r="B405" s="40"/>
      <c r="C405" s="205" t="s">
        <v>474</v>
      </c>
      <c r="D405" s="205" t="s">
        <v>132</v>
      </c>
      <c r="E405" s="206" t="s">
        <v>976</v>
      </c>
      <c r="F405" s="207" t="s">
        <v>977</v>
      </c>
      <c r="G405" s="208" t="s">
        <v>213</v>
      </c>
      <c r="H405" s="209">
        <v>15</v>
      </c>
      <c r="I405" s="210"/>
      <c r="J405" s="211">
        <f>ROUND(I405*H405,2)</f>
        <v>0</v>
      </c>
      <c r="K405" s="207" t="s">
        <v>136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0.00051999999999999995</v>
      </c>
      <c r="T405" s="215">
        <f>S405*H405</f>
        <v>0.0077999999999999996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243</v>
      </c>
      <c r="AT405" s="216" t="s">
        <v>132</v>
      </c>
      <c r="AU405" s="216" t="s">
        <v>138</v>
      </c>
      <c r="AY405" s="18" t="s">
        <v>129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138</v>
      </c>
      <c r="BK405" s="217">
        <f>ROUND(I405*H405,2)</f>
        <v>0</v>
      </c>
      <c r="BL405" s="18" t="s">
        <v>243</v>
      </c>
      <c r="BM405" s="216" t="s">
        <v>978</v>
      </c>
    </row>
    <row r="406" s="2" customFormat="1">
      <c r="A406" s="39"/>
      <c r="B406" s="40"/>
      <c r="C406" s="41"/>
      <c r="D406" s="218" t="s">
        <v>140</v>
      </c>
      <c r="E406" s="41"/>
      <c r="F406" s="219" t="s">
        <v>979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140</v>
      </c>
      <c r="AU406" s="18" t="s">
        <v>138</v>
      </c>
    </row>
    <row r="407" s="13" customFormat="1">
      <c r="A407" s="13"/>
      <c r="B407" s="223"/>
      <c r="C407" s="224"/>
      <c r="D407" s="225" t="s">
        <v>142</v>
      </c>
      <c r="E407" s="226" t="s">
        <v>19</v>
      </c>
      <c r="F407" s="227" t="s">
        <v>143</v>
      </c>
      <c r="G407" s="224"/>
      <c r="H407" s="226" t="s">
        <v>19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142</v>
      </c>
      <c r="AU407" s="233" t="s">
        <v>138</v>
      </c>
      <c r="AV407" s="13" t="s">
        <v>79</v>
      </c>
      <c r="AW407" s="13" t="s">
        <v>33</v>
      </c>
      <c r="AX407" s="13" t="s">
        <v>71</v>
      </c>
      <c r="AY407" s="233" t="s">
        <v>129</v>
      </c>
    </row>
    <row r="408" s="14" customFormat="1">
      <c r="A408" s="14"/>
      <c r="B408" s="234"/>
      <c r="C408" s="235"/>
      <c r="D408" s="225" t="s">
        <v>142</v>
      </c>
      <c r="E408" s="236" t="s">
        <v>19</v>
      </c>
      <c r="F408" s="237" t="s">
        <v>194</v>
      </c>
      <c r="G408" s="235"/>
      <c r="H408" s="238">
        <v>9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4" t="s">
        <v>142</v>
      </c>
      <c r="AU408" s="244" t="s">
        <v>138</v>
      </c>
      <c r="AV408" s="14" t="s">
        <v>138</v>
      </c>
      <c r="AW408" s="14" t="s">
        <v>33</v>
      </c>
      <c r="AX408" s="14" t="s">
        <v>71</v>
      </c>
      <c r="AY408" s="244" t="s">
        <v>129</v>
      </c>
    </row>
    <row r="409" s="13" customFormat="1">
      <c r="A409" s="13"/>
      <c r="B409" s="223"/>
      <c r="C409" s="224"/>
      <c r="D409" s="225" t="s">
        <v>142</v>
      </c>
      <c r="E409" s="226" t="s">
        <v>19</v>
      </c>
      <c r="F409" s="227" t="s">
        <v>158</v>
      </c>
      <c r="G409" s="224"/>
      <c r="H409" s="226" t="s">
        <v>19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3" t="s">
        <v>142</v>
      </c>
      <c r="AU409" s="233" t="s">
        <v>138</v>
      </c>
      <c r="AV409" s="13" t="s">
        <v>79</v>
      </c>
      <c r="AW409" s="13" t="s">
        <v>33</v>
      </c>
      <c r="AX409" s="13" t="s">
        <v>71</v>
      </c>
      <c r="AY409" s="233" t="s">
        <v>129</v>
      </c>
    </row>
    <row r="410" s="14" customFormat="1">
      <c r="A410" s="14"/>
      <c r="B410" s="234"/>
      <c r="C410" s="235"/>
      <c r="D410" s="225" t="s">
        <v>142</v>
      </c>
      <c r="E410" s="236" t="s">
        <v>19</v>
      </c>
      <c r="F410" s="237" t="s">
        <v>159</v>
      </c>
      <c r="G410" s="235"/>
      <c r="H410" s="238">
        <v>6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4" t="s">
        <v>142</v>
      </c>
      <c r="AU410" s="244" t="s">
        <v>138</v>
      </c>
      <c r="AV410" s="14" t="s">
        <v>138</v>
      </c>
      <c r="AW410" s="14" t="s">
        <v>33</v>
      </c>
      <c r="AX410" s="14" t="s">
        <v>71</v>
      </c>
      <c r="AY410" s="244" t="s">
        <v>129</v>
      </c>
    </row>
    <row r="411" s="15" customFormat="1">
      <c r="A411" s="15"/>
      <c r="B411" s="245"/>
      <c r="C411" s="246"/>
      <c r="D411" s="225" t="s">
        <v>142</v>
      </c>
      <c r="E411" s="247" t="s">
        <v>19</v>
      </c>
      <c r="F411" s="248" t="s">
        <v>149</v>
      </c>
      <c r="G411" s="246"/>
      <c r="H411" s="249">
        <v>15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5" t="s">
        <v>142</v>
      </c>
      <c r="AU411" s="255" t="s">
        <v>138</v>
      </c>
      <c r="AV411" s="15" t="s">
        <v>137</v>
      </c>
      <c r="AW411" s="15" t="s">
        <v>33</v>
      </c>
      <c r="AX411" s="15" t="s">
        <v>79</v>
      </c>
      <c r="AY411" s="255" t="s">
        <v>129</v>
      </c>
    </row>
    <row r="412" s="2" customFormat="1" ht="24.15" customHeight="1">
      <c r="A412" s="39"/>
      <c r="B412" s="40"/>
      <c r="C412" s="205" t="s">
        <v>479</v>
      </c>
      <c r="D412" s="205" t="s">
        <v>132</v>
      </c>
      <c r="E412" s="206" t="s">
        <v>980</v>
      </c>
      <c r="F412" s="207" t="s">
        <v>981</v>
      </c>
      <c r="G412" s="208" t="s">
        <v>854</v>
      </c>
      <c r="H412" s="209">
        <v>15</v>
      </c>
      <c r="I412" s="210"/>
      <c r="J412" s="211">
        <f>ROUND(I412*H412,2)</f>
        <v>0</v>
      </c>
      <c r="K412" s="207" t="s">
        <v>136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0.0018400000000000001</v>
      </c>
      <c r="R412" s="214">
        <f>Q412*H412</f>
        <v>0.0276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243</v>
      </c>
      <c r="AT412" s="216" t="s">
        <v>132</v>
      </c>
      <c r="AU412" s="216" t="s">
        <v>138</v>
      </c>
      <c r="AY412" s="18" t="s">
        <v>129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138</v>
      </c>
      <c r="BK412" s="217">
        <f>ROUND(I412*H412,2)</f>
        <v>0</v>
      </c>
      <c r="BL412" s="18" t="s">
        <v>243</v>
      </c>
      <c r="BM412" s="216" t="s">
        <v>982</v>
      </c>
    </row>
    <row r="413" s="2" customFormat="1">
      <c r="A413" s="39"/>
      <c r="B413" s="40"/>
      <c r="C413" s="41"/>
      <c r="D413" s="218" t="s">
        <v>140</v>
      </c>
      <c r="E413" s="41"/>
      <c r="F413" s="219" t="s">
        <v>983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140</v>
      </c>
      <c r="AU413" s="18" t="s">
        <v>138</v>
      </c>
    </row>
    <row r="414" s="13" customFormat="1">
      <c r="A414" s="13"/>
      <c r="B414" s="223"/>
      <c r="C414" s="224"/>
      <c r="D414" s="225" t="s">
        <v>142</v>
      </c>
      <c r="E414" s="226" t="s">
        <v>19</v>
      </c>
      <c r="F414" s="227" t="s">
        <v>143</v>
      </c>
      <c r="G414" s="224"/>
      <c r="H414" s="226" t="s">
        <v>19</v>
      </c>
      <c r="I414" s="228"/>
      <c r="J414" s="224"/>
      <c r="K414" s="224"/>
      <c r="L414" s="229"/>
      <c r="M414" s="230"/>
      <c r="N414" s="231"/>
      <c r="O414" s="231"/>
      <c r="P414" s="231"/>
      <c r="Q414" s="231"/>
      <c r="R414" s="231"/>
      <c r="S414" s="231"/>
      <c r="T414" s="23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3" t="s">
        <v>142</v>
      </c>
      <c r="AU414" s="233" t="s">
        <v>138</v>
      </c>
      <c r="AV414" s="13" t="s">
        <v>79</v>
      </c>
      <c r="AW414" s="13" t="s">
        <v>33</v>
      </c>
      <c r="AX414" s="13" t="s">
        <v>71</v>
      </c>
      <c r="AY414" s="233" t="s">
        <v>129</v>
      </c>
    </row>
    <row r="415" s="14" customFormat="1">
      <c r="A415" s="14"/>
      <c r="B415" s="234"/>
      <c r="C415" s="235"/>
      <c r="D415" s="225" t="s">
        <v>142</v>
      </c>
      <c r="E415" s="236" t="s">
        <v>19</v>
      </c>
      <c r="F415" s="237" t="s">
        <v>194</v>
      </c>
      <c r="G415" s="235"/>
      <c r="H415" s="238">
        <v>9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4" t="s">
        <v>142</v>
      </c>
      <c r="AU415" s="244" t="s">
        <v>138</v>
      </c>
      <c r="AV415" s="14" t="s">
        <v>138</v>
      </c>
      <c r="AW415" s="14" t="s">
        <v>33</v>
      </c>
      <c r="AX415" s="14" t="s">
        <v>71</v>
      </c>
      <c r="AY415" s="244" t="s">
        <v>129</v>
      </c>
    </row>
    <row r="416" s="13" customFormat="1">
      <c r="A416" s="13"/>
      <c r="B416" s="223"/>
      <c r="C416" s="224"/>
      <c r="D416" s="225" t="s">
        <v>142</v>
      </c>
      <c r="E416" s="226" t="s">
        <v>19</v>
      </c>
      <c r="F416" s="227" t="s">
        <v>158</v>
      </c>
      <c r="G416" s="224"/>
      <c r="H416" s="226" t="s">
        <v>19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142</v>
      </c>
      <c r="AU416" s="233" t="s">
        <v>138</v>
      </c>
      <c r="AV416" s="13" t="s">
        <v>79</v>
      </c>
      <c r="AW416" s="13" t="s">
        <v>33</v>
      </c>
      <c r="AX416" s="13" t="s">
        <v>71</v>
      </c>
      <c r="AY416" s="233" t="s">
        <v>129</v>
      </c>
    </row>
    <row r="417" s="14" customFormat="1">
      <c r="A417" s="14"/>
      <c r="B417" s="234"/>
      <c r="C417" s="235"/>
      <c r="D417" s="225" t="s">
        <v>142</v>
      </c>
      <c r="E417" s="236" t="s">
        <v>19</v>
      </c>
      <c r="F417" s="237" t="s">
        <v>159</v>
      </c>
      <c r="G417" s="235"/>
      <c r="H417" s="238">
        <v>6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4" t="s">
        <v>142</v>
      </c>
      <c r="AU417" s="244" t="s">
        <v>138</v>
      </c>
      <c r="AV417" s="14" t="s">
        <v>138</v>
      </c>
      <c r="AW417" s="14" t="s">
        <v>33</v>
      </c>
      <c r="AX417" s="14" t="s">
        <v>71</v>
      </c>
      <c r="AY417" s="244" t="s">
        <v>129</v>
      </c>
    </row>
    <row r="418" s="15" customFormat="1">
      <c r="A418" s="15"/>
      <c r="B418" s="245"/>
      <c r="C418" s="246"/>
      <c r="D418" s="225" t="s">
        <v>142</v>
      </c>
      <c r="E418" s="247" t="s">
        <v>19</v>
      </c>
      <c r="F418" s="248" t="s">
        <v>149</v>
      </c>
      <c r="G418" s="246"/>
      <c r="H418" s="249">
        <v>15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5" t="s">
        <v>142</v>
      </c>
      <c r="AU418" s="255" t="s">
        <v>138</v>
      </c>
      <c r="AV418" s="15" t="s">
        <v>137</v>
      </c>
      <c r="AW418" s="15" t="s">
        <v>33</v>
      </c>
      <c r="AX418" s="15" t="s">
        <v>79</v>
      </c>
      <c r="AY418" s="255" t="s">
        <v>129</v>
      </c>
    </row>
    <row r="419" s="2" customFormat="1" ht="16.5" customHeight="1">
      <c r="A419" s="39"/>
      <c r="B419" s="40"/>
      <c r="C419" s="205" t="s">
        <v>487</v>
      </c>
      <c r="D419" s="205" t="s">
        <v>132</v>
      </c>
      <c r="E419" s="206" t="s">
        <v>984</v>
      </c>
      <c r="F419" s="207" t="s">
        <v>985</v>
      </c>
      <c r="G419" s="208" t="s">
        <v>213</v>
      </c>
      <c r="H419" s="209">
        <v>15</v>
      </c>
      <c r="I419" s="210"/>
      <c r="J419" s="211">
        <f>ROUND(I419*H419,2)</f>
        <v>0</v>
      </c>
      <c r="K419" s="207" t="s">
        <v>136</v>
      </c>
      <c r="L419" s="45"/>
      <c r="M419" s="212" t="s">
        <v>19</v>
      </c>
      <c r="N419" s="213" t="s">
        <v>43</v>
      </c>
      <c r="O419" s="85"/>
      <c r="P419" s="214">
        <f>O419*H419</f>
        <v>0</v>
      </c>
      <c r="Q419" s="214">
        <v>0.00024000000000000001</v>
      </c>
      <c r="R419" s="214">
        <f>Q419*H419</f>
        <v>0.0035999999999999999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243</v>
      </c>
      <c r="AT419" s="216" t="s">
        <v>132</v>
      </c>
      <c r="AU419" s="216" t="s">
        <v>138</v>
      </c>
      <c r="AY419" s="18" t="s">
        <v>129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138</v>
      </c>
      <c r="BK419" s="217">
        <f>ROUND(I419*H419,2)</f>
        <v>0</v>
      </c>
      <c r="BL419" s="18" t="s">
        <v>243</v>
      </c>
      <c r="BM419" s="216" t="s">
        <v>986</v>
      </c>
    </row>
    <row r="420" s="2" customFormat="1">
      <c r="A420" s="39"/>
      <c r="B420" s="40"/>
      <c r="C420" s="41"/>
      <c r="D420" s="218" t="s">
        <v>140</v>
      </c>
      <c r="E420" s="41"/>
      <c r="F420" s="219" t="s">
        <v>987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140</v>
      </c>
      <c r="AU420" s="18" t="s">
        <v>138</v>
      </c>
    </row>
    <row r="421" s="13" customFormat="1">
      <c r="A421" s="13"/>
      <c r="B421" s="223"/>
      <c r="C421" s="224"/>
      <c r="D421" s="225" t="s">
        <v>142</v>
      </c>
      <c r="E421" s="226" t="s">
        <v>19</v>
      </c>
      <c r="F421" s="227" t="s">
        <v>143</v>
      </c>
      <c r="G421" s="224"/>
      <c r="H421" s="226" t="s">
        <v>19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142</v>
      </c>
      <c r="AU421" s="233" t="s">
        <v>138</v>
      </c>
      <c r="AV421" s="13" t="s">
        <v>79</v>
      </c>
      <c r="AW421" s="13" t="s">
        <v>33</v>
      </c>
      <c r="AX421" s="13" t="s">
        <v>71</v>
      </c>
      <c r="AY421" s="233" t="s">
        <v>129</v>
      </c>
    </row>
    <row r="422" s="14" customFormat="1">
      <c r="A422" s="14"/>
      <c r="B422" s="234"/>
      <c r="C422" s="235"/>
      <c r="D422" s="225" t="s">
        <v>142</v>
      </c>
      <c r="E422" s="236" t="s">
        <v>19</v>
      </c>
      <c r="F422" s="237" t="s">
        <v>194</v>
      </c>
      <c r="G422" s="235"/>
      <c r="H422" s="238">
        <v>9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4" t="s">
        <v>142</v>
      </c>
      <c r="AU422" s="244" t="s">
        <v>138</v>
      </c>
      <c r="AV422" s="14" t="s">
        <v>138</v>
      </c>
      <c r="AW422" s="14" t="s">
        <v>33</v>
      </c>
      <c r="AX422" s="14" t="s">
        <v>71</v>
      </c>
      <c r="AY422" s="244" t="s">
        <v>129</v>
      </c>
    </row>
    <row r="423" s="13" customFormat="1">
      <c r="A423" s="13"/>
      <c r="B423" s="223"/>
      <c r="C423" s="224"/>
      <c r="D423" s="225" t="s">
        <v>142</v>
      </c>
      <c r="E423" s="226" t="s">
        <v>19</v>
      </c>
      <c r="F423" s="227" t="s">
        <v>158</v>
      </c>
      <c r="G423" s="224"/>
      <c r="H423" s="226" t="s">
        <v>19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142</v>
      </c>
      <c r="AU423" s="233" t="s">
        <v>138</v>
      </c>
      <c r="AV423" s="13" t="s">
        <v>79</v>
      </c>
      <c r="AW423" s="13" t="s">
        <v>33</v>
      </c>
      <c r="AX423" s="13" t="s">
        <v>71</v>
      </c>
      <c r="AY423" s="233" t="s">
        <v>129</v>
      </c>
    </row>
    <row r="424" s="14" customFormat="1">
      <c r="A424" s="14"/>
      <c r="B424" s="234"/>
      <c r="C424" s="235"/>
      <c r="D424" s="225" t="s">
        <v>142</v>
      </c>
      <c r="E424" s="236" t="s">
        <v>19</v>
      </c>
      <c r="F424" s="237" t="s">
        <v>159</v>
      </c>
      <c r="G424" s="235"/>
      <c r="H424" s="238">
        <v>6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142</v>
      </c>
      <c r="AU424" s="244" t="s">
        <v>138</v>
      </c>
      <c r="AV424" s="14" t="s">
        <v>138</v>
      </c>
      <c r="AW424" s="14" t="s">
        <v>33</v>
      </c>
      <c r="AX424" s="14" t="s">
        <v>71</v>
      </c>
      <c r="AY424" s="244" t="s">
        <v>129</v>
      </c>
    </row>
    <row r="425" s="15" customFormat="1">
      <c r="A425" s="15"/>
      <c r="B425" s="245"/>
      <c r="C425" s="246"/>
      <c r="D425" s="225" t="s">
        <v>142</v>
      </c>
      <c r="E425" s="247" t="s">
        <v>19</v>
      </c>
      <c r="F425" s="248" t="s">
        <v>149</v>
      </c>
      <c r="G425" s="246"/>
      <c r="H425" s="249">
        <v>15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5" t="s">
        <v>142</v>
      </c>
      <c r="AU425" s="255" t="s">
        <v>138</v>
      </c>
      <c r="AV425" s="15" t="s">
        <v>137</v>
      </c>
      <c r="AW425" s="15" t="s">
        <v>33</v>
      </c>
      <c r="AX425" s="15" t="s">
        <v>79</v>
      </c>
      <c r="AY425" s="255" t="s">
        <v>129</v>
      </c>
    </row>
    <row r="426" s="2" customFormat="1" ht="16.5" customHeight="1">
      <c r="A426" s="39"/>
      <c r="B426" s="40"/>
      <c r="C426" s="205" t="s">
        <v>494</v>
      </c>
      <c r="D426" s="205" t="s">
        <v>132</v>
      </c>
      <c r="E426" s="206" t="s">
        <v>988</v>
      </c>
      <c r="F426" s="207" t="s">
        <v>989</v>
      </c>
      <c r="G426" s="208" t="s">
        <v>213</v>
      </c>
      <c r="H426" s="209">
        <v>15</v>
      </c>
      <c r="I426" s="210"/>
      <c r="J426" s="211">
        <f>ROUND(I426*H426,2)</f>
        <v>0</v>
      </c>
      <c r="K426" s="207" t="s">
        <v>136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0.00027999999999999998</v>
      </c>
      <c r="R426" s="214">
        <f>Q426*H426</f>
        <v>0.0041999999999999997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243</v>
      </c>
      <c r="AT426" s="216" t="s">
        <v>132</v>
      </c>
      <c r="AU426" s="216" t="s">
        <v>138</v>
      </c>
      <c r="AY426" s="18" t="s">
        <v>129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138</v>
      </c>
      <c r="BK426" s="217">
        <f>ROUND(I426*H426,2)</f>
        <v>0</v>
      </c>
      <c r="BL426" s="18" t="s">
        <v>243</v>
      </c>
      <c r="BM426" s="216" t="s">
        <v>990</v>
      </c>
    </row>
    <row r="427" s="2" customFormat="1">
      <c r="A427" s="39"/>
      <c r="B427" s="40"/>
      <c r="C427" s="41"/>
      <c r="D427" s="218" t="s">
        <v>140</v>
      </c>
      <c r="E427" s="41"/>
      <c r="F427" s="219" t="s">
        <v>991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140</v>
      </c>
      <c r="AU427" s="18" t="s">
        <v>138</v>
      </c>
    </row>
    <row r="428" s="13" customFormat="1">
      <c r="A428" s="13"/>
      <c r="B428" s="223"/>
      <c r="C428" s="224"/>
      <c r="D428" s="225" t="s">
        <v>142</v>
      </c>
      <c r="E428" s="226" t="s">
        <v>19</v>
      </c>
      <c r="F428" s="227" t="s">
        <v>143</v>
      </c>
      <c r="G428" s="224"/>
      <c r="H428" s="226" t="s">
        <v>19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142</v>
      </c>
      <c r="AU428" s="233" t="s">
        <v>138</v>
      </c>
      <c r="AV428" s="13" t="s">
        <v>79</v>
      </c>
      <c r="AW428" s="13" t="s">
        <v>33</v>
      </c>
      <c r="AX428" s="13" t="s">
        <v>71</v>
      </c>
      <c r="AY428" s="233" t="s">
        <v>129</v>
      </c>
    </row>
    <row r="429" s="14" customFormat="1">
      <c r="A429" s="14"/>
      <c r="B429" s="234"/>
      <c r="C429" s="235"/>
      <c r="D429" s="225" t="s">
        <v>142</v>
      </c>
      <c r="E429" s="236" t="s">
        <v>19</v>
      </c>
      <c r="F429" s="237" t="s">
        <v>194</v>
      </c>
      <c r="G429" s="235"/>
      <c r="H429" s="238">
        <v>9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142</v>
      </c>
      <c r="AU429" s="244" t="s">
        <v>138</v>
      </c>
      <c r="AV429" s="14" t="s">
        <v>138</v>
      </c>
      <c r="AW429" s="14" t="s">
        <v>33</v>
      </c>
      <c r="AX429" s="14" t="s">
        <v>71</v>
      </c>
      <c r="AY429" s="244" t="s">
        <v>129</v>
      </c>
    </row>
    <row r="430" s="13" customFormat="1">
      <c r="A430" s="13"/>
      <c r="B430" s="223"/>
      <c r="C430" s="224"/>
      <c r="D430" s="225" t="s">
        <v>142</v>
      </c>
      <c r="E430" s="226" t="s">
        <v>19</v>
      </c>
      <c r="F430" s="227" t="s">
        <v>158</v>
      </c>
      <c r="G430" s="224"/>
      <c r="H430" s="226" t="s">
        <v>19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142</v>
      </c>
      <c r="AU430" s="233" t="s">
        <v>138</v>
      </c>
      <c r="AV430" s="13" t="s">
        <v>79</v>
      </c>
      <c r="AW430" s="13" t="s">
        <v>33</v>
      </c>
      <c r="AX430" s="13" t="s">
        <v>71</v>
      </c>
      <c r="AY430" s="233" t="s">
        <v>129</v>
      </c>
    </row>
    <row r="431" s="14" customFormat="1">
      <c r="A431" s="14"/>
      <c r="B431" s="234"/>
      <c r="C431" s="235"/>
      <c r="D431" s="225" t="s">
        <v>142</v>
      </c>
      <c r="E431" s="236" t="s">
        <v>19</v>
      </c>
      <c r="F431" s="237" t="s">
        <v>159</v>
      </c>
      <c r="G431" s="235"/>
      <c r="H431" s="238">
        <v>6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4" t="s">
        <v>142</v>
      </c>
      <c r="AU431" s="244" t="s">
        <v>138</v>
      </c>
      <c r="AV431" s="14" t="s">
        <v>138</v>
      </c>
      <c r="AW431" s="14" t="s">
        <v>33</v>
      </c>
      <c r="AX431" s="14" t="s">
        <v>71</v>
      </c>
      <c r="AY431" s="244" t="s">
        <v>129</v>
      </c>
    </row>
    <row r="432" s="15" customFormat="1">
      <c r="A432" s="15"/>
      <c r="B432" s="245"/>
      <c r="C432" s="246"/>
      <c r="D432" s="225" t="s">
        <v>142</v>
      </c>
      <c r="E432" s="247" t="s">
        <v>19</v>
      </c>
      <c r="F432" s="248" t="s">
        <v>149</v>
      </c>
      <c r="G432" s="246"/>
      <c r="H432" s="249">
        <v>15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5" t="s">
        <v>142</v>
      </c>
      <c r="AU432" s="255" t="s">
        <v>138</v>
      </c>
      <c r="AV432" s="15" t="s">
        <v>137</v>
      </c>
      <c r="AW432" s="15" t="s">
        <v>33</v>
      </c>
      <c r="AX432" s="15" t="s">
        <v>79</v>
      </c>
      <c r="AY432" s="255" t="s">
        <v>129</v>
      </c>
    </row>
    <row r="433" s="2" customFormat="1" ht="24.15" customHeight="1">
      <c r="A433" s="39"/>
      <c r="B433" s="40"/>
      <c r="C433" s="205" t="s">
        <v>499</v>
      </c>
      <c r="D433" s="205" t="s">
        <v>132</v>
      </c>
      <c r="E433" s="206" t="s">
        <v>992</v>
      </c>
      <c r="F433" s="207" t="s">
        <v>993</v>
      </c>
      <c r="G433" s="208" t="s">
        <v>213</v>
      </c>
      <c r="H433" s="209">
        <v>15</v>
      </c>
      <c r="I433" s="210"/>
      <c r="J433" s="211">
        <f>ROUND(I433*H433,2)</f>
        <v>0</v>
      </c>
      <c r="K433" s="207" t="s">
        <v>136</v>
      </c>
      <c r="L433" s="45"/>
      <c r="M433" s="212" t="s">
        <v>19</v>
      </c>
      <c r="N433" s="213" t="s">
        <v>43</v>
      </c>
      <c r="O433" s="85"/>
      <c r="P433" s="214">
        <f>O433*H433</f>
        <v>0</v>
      </c>
      <c r="Q433" s="214">
        <v>0.00046999999999999999</v>
      </c>
      <c r="R433" s="214">
        <f>Q433*H433</f>
        <v>0.0070499999999999998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243</v>
      </c>
      <c r="AT433" s="216" t="s">
        <v>132</v>
      </c>
      <c r="AU433" s="216" t="s">
        <v>138</v>
      </c>
      <c r="AY433" s="18" t="s">
        <v>129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138</v>
      </c>
      <c r="BK433" s="217">
        <f>ROUND(I433*H433,2)</f>
        <v>0</v>
      </c>
      <c r="BL433" s="18" t="s">
        <v>243</v>
      </c>
      <c r="BM433" s="216" t="s">
        <v>994</v>
      </c>
    </row>
    <row r="434" s="2" customFormat="1">
      <c r="A434" s="39"/>
      <c r="B434" s="40"/>
      <c r="C434" s="41"/>
      <c r="D434" s="218" t="s">
        <v>140</v>
      </c>
      <c r="E434" s="41"/>
      <c r="F434" s="219" t="s">
        <v>995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140</v>
      </c>
      <c r="AU434" s="18" t="s">
        <v>138</v>
      </c>
    </row>
    <row r="435" s="13" customFormat="1">
      <c r="A435" s="13"/>
      <c r="B435" s="223"/>
      <c r="C435" s="224"/>
      <c r="D435" s="225" t="s">
        <v>142</v>
      </c>
      <c r="E435" s="226" t="s">
        <v>19</v>
      </c>
      <c r="F435" s="227" t="s">
        <v>143</v>
      </c>
      <c r="G435" s="224"/>
      <c r="H435" s="226" t="s">
        <v>19</v>
      </c>
      <c r="I435" s="228"/>
      <c r="J435" s="224"/>
      <c r="K435" s="224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142</v>
      </c>
      <c r="AU435" s="233" t="s">
        <v>138</v>
      </c>
      <c r="AV435" s="13" t="s">
        <v>79</v>
      </c>
      <c r="AW435" s="13" t="s">
        <v>33</v>
      </c>
      <c r="AX435" s="13" t="s">
        <v>71</v>
      </c>
      <c r="AY435" s="233" t="s">
        <v>129</v>
      </c>
    </row>
    <row r="436" s="14" customFormat="1">
      <c r="A436" s="14"/>
      <c r="B436" s="234"/>
      <c r="C436" s="235"/>
      <c r="D436" s="225" t="s">
        <v>142</v>
      </c>
      <c r="E436" s="236" t="s">
        <v>19</v>
      </c>
      <c r="F436" s="237" t="s">
        <v>194</v>
      </c>
      <c r="G436" s="235"/>
      <c r="H436" s="238">
        <v>9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4" t="s">
        <v>142</v>
      </c>
      <c r="AU436" s="244" t="s">
        <v>138</v>
      </c>
      <c r="AV436" s="14" t="s">
        <v>138</v>
      </c>
      <c r="AW436" s="14" t="s">
        <v>33</v>
      </c>
      <c r="AX436" s="14" t="s">
        <v>71</v>
      </c>
      <c r="AY436" s="244" t="s">
        <v>129</v>
      </c>
    </row>
    <row r="437" s="13" customFormat="1">
      <c r="A437" s="13"/>
      <c r="B437" s="223"/>
      <c r="C437" s="224"/>
      <c r="D437" s="225" t="s">
        <v>142</v>
      </c>
      <c r="E437" s="226" t="s">
        <v>19</v>
      </c>
      <c r="F437" s="227" t="s">
        <v>158</v>
      </c>
      <c r="G437" s="224"/>
      <c r="H437" s="226" t="s">
        <v>19</v>
      </c>
      <c r="I437" s="228"/>
      <c r="J437" s="224"/>
      <c r="K437" s="224"/>
      <c r="L437" s="229"/>
      <c r="M437" s="230"/>
      <c r="N437" s="231"/>
      <c r="O437" s="231"/>
      <c r="P437" s="231"/>
      <c r="Q437" s="231"/>
      <c r="R437" s="231"/>
      <c r="S437" s="231"/>
      <c r="T437" s="23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3" t="s">
        <v>142</v>
      </c>
      <c r="AU437" s="233" t="s">
        <v>138</v>
      </c>
      <c r="AV437" s="13" t="s">
        <v>79</v>
      </c>
      <c r="AW437" s="13" t="s">
        <v>33</v>
      </c>
      <c r="AX437" s="13" t="s">
        <v>71</v>
      </c>
      <c r="AY437" s="233" t="s">
        <v>129</v>
      </c>
    </row>
    <row r="438" s="14" customFormat="1">
      <c r="A438" s="14"/>
      <c r="B438" s="234"/>
      <c r="C438" s="235"/>
      <c r="D438" s="225" t="s">
        <v>142</v>
      </c>
      <c r="E438" s="236" t="s">
        <v>19</v>
      </c>
      <c r="F438" s="237" t="s">
        <v>159</v>
      </c>
      <c r="G438" s="235"/>
      <c r="H438" s="238">
        <v>6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4" t="s">
        <v>142</v>
      </c>
      <c r="AU438" s="244" t="s">
        <v>138</v>
      </c>
      <c r="AV438" s="14" t="s">
        <v>138</v>
      </c>
      <c r="AW438" s="14" t="s">
        <v>33</v>
      </c>
      <c r="AX438" s="14" t="s">
        <v>71</v>
      </c>
      <c r="AY438" s="244" t="s">
        <v>129</v>
      </c>
    </row>
    <row r="439" s="15" customFormat="1">
      <c r="A439" s="15"/>
      <c r="B439" s="245"/>
      <c r="C439" s="246"/>
      <c r="D439" s="225" t="s">
        <v>142</v>
      </c>
      <c r="E439" s="247" t="s">
        <v>19</v>
      </c>
      <c r="F439" s="248" t="s">
        <v>149</v>
      </c>
      <c r="G439" s="246"/>
      <c r="H439" s="249">
        <v>15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5" t="s">
        <v>142</v>
      </c>
      <c r="AU439" s="255" t="s">
        <v>138</v>
      </c>
      <c r="AV439" s="15" t="s">
        <v>137</v>
      </c>
      <c r="AW439" s="15" t="s">
        <v>33</v>
      </c>
      <c r="AX439" s="15" t="s">
        <v>79</v>
      </c>
      <c r="AY439" s="255" t="s">
        <v>129</v>
      </c>
    </row>
    <row r="440" s="2" customFormat="1" ht="16.5" customHeight="1">
      <c r="A440" s="39"/>
      <c r="B440" s="40"/>
      <c r="C440" s="205" t="s">
        <v>561</v>
      </c>
      <c r="D440" s="205" t="s">
        <v>132</v>
      </c>
      <c r="E440" s="206" t="s">
        <v>996</v>
      </c>
      <c r="F440" s="207" t="s">
        <v>997</v>
      </c>
      <c r="G440" s="208" t="s">
        <v>213</v>
      </c>
      <c r="H440" s="209">
        <v>5</v>
      </c>
      <c r="I440" s="210"/>
      <c r="J440" s="211">
        <f>ROUND(I440*H440,2)</f>
        <v>0</v>
      </c>
      <c r="K440" s="207" t="s">
        <v>136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0.00050000000000000001</v>
      </c>
      <c r="R440" s="214">
        <f>Q440*H440</f>
        <v>0.0025000000000000001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243</v>
      </c>
      <c r="AT440" s="216" t="s">
        <v>132</v>
      </c>
      <c r="AU440" s="216" t="s">
        <v>138</v>
      </c>
      <c r="AY440" s="18" t="s">
        <v>129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138</v>
      </c>
      <c r="BK440" s="217">
        <f>ROUND(I440*H440,2)</f>
        <v>0</v>
      </c>
      <c r="BL440" s="18" t="s">
        <v>243</v>
      </c>
      <c r="BM440" s="216" t="s">
        <v>998</v>
      </c>
    </row>
    <row r="441" s="2" customFormat="1">
      <c r="A441" s="39"/>
      <c r="B441" s="40"/>
      <c r="C441" s="41"/>
      <c r="D441" s="218" t="s">
        <v>140</v>
      </c>
      <c r="E441" s="41"/>
      <c r="F441" s="219" t="s">
        <v>999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140</v>
      </c>
      <c r="AU441" s="18" t="s">
        <v>138</v>
      </c>
    </row>
    <row r="442" s="13" customFormat="1">
      <c r="A442" s="13"/>
      <c r="B442" s="223"/>
      <c r="C442" s="224"/>
      <c r="D442" s="225" t="s">
        <v>142</v>
      </c>
      <c r="E442" s="226" t="s">
        <v>19</v>
      </c>
      <c r="F442" s="227" t="s">
        <v>143</v>
      </c>
      <c r="G442" s="224"/>
      <c r="H442" s="226" t="s">
        <v>19</v>
      </c>
      <c r="I442" s="228"/>
      <c r="J442" s="224"/>
      <c r="K442" s="224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142</v>
      </c>
      <c r="AU442" s="233" t="s">
        <v>138</v>
      </c>
      <c r="AV442" s="13" t="s">
        <v>79</v>
      </c>
      <c r="AW442" s="13" t="s">
        <v>33</v>
      </c>
      <c r="AX442" s="13" t="s">
        <v>71</v>
      </c>
      <c r="AY442" s="233" t="s">
        <v>129</v>
      </c>
    </row>
    <row r="443" s="14" customFormat="1">
      <c r="A443" s="14"/>
      <c r="B443" s="234"/>
      <c r="C443" s="235"/>
      <c r="D443" s="225" t="s">
        <v>142</v>
      </c>
      <c r="E443" s="236" t="s">
        <v>19</v>
      </c>
      <c r="F443" s="237" t="s">
        <v>130</v>
      </c>
      <c r="G443" s="235"/>
      <c r="H443" s="238">
        <v>3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142</v>
      </c>
      <c r="AU443" s="244" t="s">
        <v>138</v>
      </c>
      <c r="AV443" s="14" t="s">
        <v>138</v>
      </c>
      <c r="AW443" s="14" t="s">
        <v>33</v>
      </c>
      <c r="AX443" s="14" t="s">
        <v>71</v>
      </c>
      <c r="AY443" s="244" t="s">
        <v>129</v>
      </c>
    </row>
    <row r="444" s="13" customFormat="1">
      <c r="A444" s="13"/>
      <c r="B444" s="223"/>
      <c r="C444" s="224"/>
      <c r="D444" s="225" t="s">
        <v>142</v>
      </c>
      <c r="E444" s="226" t="s">
        <v>19</v>
      </c>
      <c r="F444" s="227" t="s">
        <v>158</v>
      </c>
      <c r="G444" s="224"/>
      <c r="H444" s="226" t="s">
        <v>19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142</v>
      </c>
      <c r="AU444" s="233" t="s">
        <v>138</v>
      </c>
      <c r="AV444" s="13" t="s">
        <v>79</v>
      </c>
      <c r="AW444" s="13" t="s">
        <v>33</v>
      </c>
      <c r="AX444" s="13" t="s">
        <v>71</v>
      </c>
      <c r="AY444" s="233" t="s">
        <v>129</v>
      </c>
    </row>
    <row r="445" s="14" customFormat="1">
      <c r="A445" s="14"/>
      <c r="B445" s="234"/>
      <c r="C445" s="235"/>
      <c r="D445" s="225" t="s">
        <v>142</v>
      </c>
      <c r="E445" s="236" t="s">
        <v>19</v>
      </c>
      <c r="F445" s="237" t="s">
        <v>138</v>
      </c>
      <c r="G445" s="235"/>
      <c r="H445" s="238">
        <v>2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142</v>
      </c>
      <c r="AU445" s="244" t="s">
        <v>138</v>
      </c>
      <c r="AV445" s="14" t="s">
        <v>138</v>
      </c>
      <c r="AW445" s="14" t="s">
        <v>33</v>
      </c>
      <c r="AX445" s="14" t="s">
        <v>71</v>
      </c>
      <c r="AY445" s="244" t="s">
        <v>129</v>
      </c>
    </row>
    <row r="446" s="15" customFormat="1">
      <c r="A446" s="15"/>
      <c r="B446" s="245"/>
      <c r="C446" s="246"/>
      <c r="D446" s="225" t="s">
        <v>142</v>
      </c>
      <c r="E446" s="247" t="s">
        <v>19</v>
      </c>
      <c r="F446" s="248" t="s">
        <v>149</v>
      </c>
      <c r="G446" s="246"/>
      <c r="H446" s="249">
        <v>5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5" t="s">
        <v>142</v>
      </c>
      <c r="AU446" s="255" t="s">
        <v>138</v>
      </c>
      <c r="AV446" s="15" t="s">
        <v>137</v>
      </c>
      <c r="AW446" s="15" t="s">
        <v>33</v>
      </c>
      <c r="AX446" s="15" t="s">
        <v>79</v>
      </c>
      <c r="AY446" s="255" t="s">
        <v>129</v>
      </c>
    </row>
    <row r="447" s="2" customFormat="1" ht="24.15" customHeight="1">
      <c r="A447" s="39"/>
      <c r="B447" s="40"/>
      <c r="C447" s="205" t="s">
        <v>504</v>
      </c>
      <c r="D447" s="205" t="s">
        <v>132</v>
      </c>
      <c r="E447" s="206" t="s">
        <v>1000</v>
      </c>
      <c r="F447" s="207" t="s">
        <v>1001</v>
      </c>
      <c r="G447" s="208" t="s">
        <v>313</v>
      </c>
      <c r="H447" s="209">
        <v>1.224</v>
      </c>
      <c r="I447" s="210"/>
      <c r="J447" s="211">
        <f>ROUND(I447*H447,2)</f>
        <v>0</v>
      </c>
      <c r="K447" s="207" t="s">
        <v>136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243</v>
      </c>
      <c r="AT447" s="216" t="s">
        <v>132</v>
      </c>
      <c r="AU447" s="216" t="s">
        <v>138</v>
      </c>
      <c r="AY447" s="18" t="s">
        <v>129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138</v>
      </c>
      <c r="BK447" s="217">
        <f>ROUND(I447*H447,2)</f>
        <v>0</v>
      </c>
      <c r="BL447" s="18" t="s">
        <v>243</v>
      </c>
      <c r="BM447" s="216" t="s">
        <v>1002</v>
      </c>
    </row>
    <row r="448" s="2" customFormat="1">
      <c r="A448" s="39"/>
      <c r="B448" s="40"/>
      <c r="C448" s="41"/>
      <c r="D448" s="218" t="s">
        <v>140</v>
      </c>
      <c r="E448" s="41"/>
      <c r="F448" s="219" t="s">
        <v>1003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140</v>
      </c>
      <c r="AU448" s="18" t="s">
        <v>138</v>
      </c>
    </row>
    <row r="449" s="2" customFormat="1" ht="24.15" customHeight="1">
      <c r="A449" s="39"/>
      <c r="B449" s="40"/>
      <c r="C449" s="205" t="s">
        <v>509</v>
      </c>
      <c r="D449" s="205" t="s">
        <v>132</v>
      </c>
      <c r="E449" s="206" t="s">
        <v>1004</v>
      </c>
      <c r="F449" s="207" t="s">
        <v>1005</v>
      </c>
      <c r="G449" s="208" t="s">
        <v>313</v>
      </c>
      <c r="H449" s="209">
        <v>1.224</v>
      </c>
      <c r="I449" s="210"/>
      <c r="J449" s="211">
        <f>ROUND(I449*H449,2)</f>
        <v>0</v>
      </c>
      <c r="K449" s="207" t="s">
        <v>136</v>
      </c>
      <c r="L449" s="45"/>
      <c r="M449" s="212" t="s">
        <v>19</v>
      </c>
      <c r="N449" s="213" t="s">
        <v>43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243</v>
      </c>
      <c r="AT449" s="216" t="s">
        <v>132</v>
      </c>
      <c r="AU449" s="216" t="s">
        <v>138</v>
      </c>
      <c r="AY449" s="18" t="s">
        <v>129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138</v>
      </c>
      <c r="BK449" s="217">
        <f>ROUND(I449*H449,2)</f>
        <v>0</v>
      </c>
      <c r="BL449" s="18" t="s">
        <v>243</v>
      </c>
      <c r="BM449" s="216" t="s">
        <v>1006</v>
      </c>
    </row>
    <row r="450" s="2" customFormat="1">
      <c r="A450" s="39"/>
      <c r="B450" s="40"/>
      <c r="C450" s="41"/>
      <c r="D450" s="218" t="s">
        <v>140</v>
      </c>
      <c r="E450" s="41"/>
      <c r="F450" s="219" t="s">
        <v>1007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140</v>
      </c>
      <c r="AU450" s="18" t="s">
        <v>138</v>
      </c>
    </row>
    <row r="451" s="2" customFormat="1" ht="24.15" customHeight="1">
      <c r="A451" s="39"/>
      <c r="B451" s="40"/>
      <c r="C451" s="205" t="s">
        <v>514</v>
      </c>
      <c r="D451" s="205" t="s">
        <v>132</v>
      </c>
      <c r="E451" s="206" t="s">
        <v>1008</v>
      </c>
      <c r="F451" s="207" t="s">
        <v>1009</v>
      </c>
      <c r="G451" s="208" t="s">
        <v>313</v>
      </c>
      <c r="H451" s="209">
        <v>1.224</v>
      </c>
      <c r="I451" s="210"/>
      <c r="J451" s="211">
        <f>ROUND(I451*H451,2)</f>
        <v>0</v>
      </c>
      <c r="K451" s="207" t="s">
        <v>136</v>
      </c>
      <c r="L451" s="45"/>
      <c r="M451" s="212" t="s">
        <v>19</v>
      </c>
      <c r="N451" s="213" t="s">
        <v>43</v>
      </c>
      <c r="O451" s="85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243</v>
      </c>
      <c r="AT451" s="216" t="s">
        <v>132</v>
      </c>
      <c r="AU451" s="216" t="s">
        <v>138</v>
      </c>
      <c r="AY451" s="18" t="s">
        <v>129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138</v>
      </c>
      <c r="BK451" s="217">
        <f>ROUND(I451*H451,2)</f>
        <v>0</v>
      </c>
      <c r="BL451" s="18" t="s">
        <v>243</v>
      </c>
      <c r="BM451" s="216" t="s">
        <v>1010</v>
      </c>
    </row>
    <row r="452" s="2" customFormat="1">
      <c r="A452" s="39"/>
      <c r="B452" s="40"/>
      <c r="C452" s="41"/>
      <c r="D452" s="218" t="s">
        <v>140</v>
      </c>
      <c r="E452" s="41"/>
      <c r="F452" s="219" t="s">
        <v>1011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140</v>
      </c>
      <c r="AU452" s="18" t="s">
        <v>138</v>
      </c>
    </row>
    <row r="453" s="2" customFormat="1" ht="33" customHeight="1">
      <c r="A453" s="39"/>
      <c r="B453" s="40"/>
      <c r="C453" s="205" t="s">
        <v>522</v>
      </c>
      <c r="D453" s="205" t="s">
        <v>132</v>
      </c>
      <c r="E453" s="206" t="s">
        <v>1012</v>
      </c>
      <c r="F453" s="207" t="s">
        <v>1013</v>
      </c>
      <c r="G453" s="208" t="s">
        <v>313</v>
      </c>
      <c r="H453" s="209">
        <v>24.48</v>
      </c>
      <c r="I453" s="210"/>
      <c r="J453" s="211">
        <f>ROUND(I453*H453,2)</f>
        <v>0</v>
      </c>
      <c r="K453" s="207" t="s">
        <v>136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243</v>
      </c>
      <c r="AT453" s="216" t="s">
        <v>132</v>
      </c>
      <c r="AU453" s="216" t="s">
        <v>138</v>
      </c>
      <c r="AY453" s="18" t="s">
        <v>129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138</v>
      </c>
      <c r="BK453" s="217">
        <f>ROUND(I453*H453,2)</f>
        <v>0</v>
      </c>
      <c r="BL453" s="18" t="s">
        <v>243</v>
      </c>
      <c r="BM453" s="216" t="s">
        <v>1014</v>
      </c>
    </row>
    <row r="454" s="2" customFormat="1">
      <c r="A454" s="39"/>
      <c r="B454" s="40"/>
      <c r="C454" s="41"/>
      <c r="D454" s="218" t="s">
        <v>140</v>
      </c>
      <c r="E454" s="41"/>
      <c r="F454" s="219" t="s">
        <v>1015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140</v>
      </c>
      <c r="AU454" s="18" t="s">
        <v>138</v>
      </c>
    </row>
    <row r="455" s="14" customFormat="1">
      <c r="A455" s="14"/>
      <c r="B455" s="234"/>
      <c r="C455" s="235"/>
      <c r="D455" s="225" t="s">
        <v>142</v>
      </c>
      <c r="E455" s="235"/>
      <c r="F455" s="237" t="s">
        <v>1016</v>
      </c>
      <c r="G455" s="235"/>
      <c r="H455" s="238">
        <v>24.48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4" t="s">
        <v>142</v>
      </c>
      <c r="AU455" s="244" t="s">
        <v>138</v>
      </c>
      <c r="AV455" s="14" t="s">
        <v>138</v>
      </c>
      <c r="AW455" s="14" t="s">
        <v>4</v>
      </c>
      <c r="AX455" s="14" t="s">
        <v>79</v>
      </c>
      <c r="AY455" s="244" t="s">
        <v>129</v>
      </c>
    </row>
    <row r="456" s="12" customFormat="1" ht="22.8" customHeight="1">
      <c r="A456" s="12"/>
      <c r="B456" s="189"/>
      <c r="C456" s="190"/>
      <c r="D456" s="191" t="s">
        <v>70</v>
      </c>
      <c r="E456" s="203" t="s">
        <v>1017</v>
      </c>
      <c r="F456" s="203" t="s">
        <v>1018</v>
      </c>
      <c r="G456" s="190"/>
      <c r="H456" s="190"/>
      <c r="I456" s="193"/>
      <c r="J456" s="204">
        <f>BK456</f>
        <v>0</v>
      </c>
      <c r="K456" s="190"/>
      <c r="L456" s="195"/>
      <c r="M456" s="196"/>
      <c r="N456" s="197"/>
      <c r="O456" s="197"/>
      <c r="P456" s="198">
        <f>SUM(P457:P470)</f>
        <v>0</v>
      </c>
      <c r="Q456" s="197"/>
      <c r="R456" s="198">
        <f>SUM(R457:R470)</f>
        <v>0.051200000000000002</v>
      </c>
      <c r="S456" s="197"/>
      <c r="T456" s="199">
        <f>SUM(T457:T470)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138</v>
      </c>
      <c r="AT456" s="201" t="s">
        <v>70</v>
      </c>
      <c r="AU456" s="201" t="s">
        <v>79</v>
      </c>
      <c r="AY456" s="200" t="s">
        <v>129</v>
      </c>
      <c r="BK456" s="202">
        <f>SUM(BK457:BK470)</f>
        <v>0</v>
      </c>
    </row>
    <row r="457" s="2" customFormat="1" ht="24.15" customHeight="1">
      <c r="A457" s="39"/>
      <c r="B457" s="40"/>
      <c r="C457" s="205" t="s">
        <v>527</v>
      </c>
      <c r="D457" s="205" t="s">
        <v>132</v>
      </c>
      <c r="E457" s="206" t="s">
        <v>1019</v>
      </c>
      <c r="F457" s="207" t="s">
        <v>1020</v>
      </c>
      <c r="G457" s="208" t="s">
        <v>213</v>
      </c>
      <c r="H457" s="209">
        <v>80</v>
      </c>
      <c r="I457" s="210"/>
      <c r="J457" s="211">
        <f>ROUND(I457*H457,2)</f>
        <v>0</v>
      </c>
      <c r="K457" s="207" t="s">
        <v>136</v>
      </c>
      <c r="L457" s="45"/>
      <c r="M457" s="212" t="s">
        <v>19</v>
      </c>
      <c r="N457" s="213" t="s">
        <v>43</v>
      </c>
      <c r="O457" s="85"/>
      <c r="P457" s="214">
        <f>O457*H457</f>
        <v>0</v>
      </c>
      <c r="Q457" s="214">
        <v>0.00050000000000000001</v>
      </c>
      <c r="R457" s="214">
        <f>Q457*H457</f>
        <v>0.040000000000000001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243</v>
      </c>
      <c r="AT457" s="216" t="s">
        <v>132</v>
      </c>
      <c r="AU457" s="216" t="s">
        <v>138</v>
      </c>
      <c r="AY457" s="18" t="s">
        <v>129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138</v>
      </c>
      <c r="BK457" s="217">
        <f>ROUND(I457*H457,2)</f>
        <v>0</v>
      </c>
      <c r="BL457" s="18" t="s">
        <v>243</v>
      </c>
      <c r="BM457" s="216" t="s">
        <v>1021</v>
      </c>
    </row>
    <row r="458" s="2" customFormat="1">
      <c r="A458" s="39"/>
      <c r="B458" s="40"/>
      <c r="C458" s="41"/>
      <c r="D458" s="218" t="s">
        <v>140</v>
      </c>
      <c r="E458" s="41"/>
      <c r="F458" s="219" t="s">
        <v>1022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140</v>
      </c>
      <c r="AU458" s="18" t="s">
        <v>138</v>
      </c>
    </row>
    <row r="459" s="13" customFormat="1">
      <c r="A459" s="13"/>
      <c r="B459" s="223"/>
      <c r="C459" s="224"/>
      <c r="D459" s="225" t="s">
        <v>142</v>
      </c>
      <c r="E459" s="226" t="s">
        <v>19</v>
      </c>
      <c r="F459" s="227" t="s">
        <v>143</v>
      </c>
      <c r="G459" s="224"/>
      <c r="H459" s="226" t="s">
        <v>19</v>
      </c>
      <c r="I459" s="228"/>
      <c r="J459" s="224"/>
      <c r="K459" s="224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142</v>
      </c>
      <c r="AU459" s="233" t="s">
        <v>138</v>
      </c>
      <c r="AV459" s="13" t="s">
        <v>79</v>
      </c>
      <c r="AW459" s="13" t="s">
        <v>33</v>
      </c>
      <c r="AX459" s="13" t="s">
        <v>71</v>
      </c>
      <c r="AY459" s="233" t="s">
        <v>129</v>
      </c>
    </row>
    <row r="460" s="14" customFormat="1">
      <c r="A460" s="14"/>
      <c r="B460" s="234"/>
      <c r="C460" s="235"/>
      <c r="D460" s="225" t="s">
        <v>142</v>
      </c>
      <c r="E460" s="236" t="s">
        <v>19</v>
      </c>
      <c r="F460" s="237" t="s">
        <v>1023</v>
      </c>
      <c r="G460" s="235"/>
      <c r="H460" s="238">
        <v>50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142</v>
      </c>
      <c r="AU460" s="244" t="s">
        <v>138</v>
      </c>
      <c r="AV460" s="14" t="s">
        <v>138</v>
      </c>
      <c r="AW460" s="14" t="s">
        <v>33</v>
      </c>
      <c r="AX460" s="14" t="s">
        <v>71</v>
      </c>
      <c r="AY460" s="244" t="s">
        <v>129</v>
      </c>
    </row>
    <row r="461" s="13" customFormat="1">
      <c r="A461" s="13"/>
      <c r="B461" s="223"/>
      <c r="C461" s="224"/>
      <c r="D461" s="225" t="s">
        <v>142</v>
      </c>
      <c r="E461" s="226" t="s">
        <v>19</v>
      </c>
      <c r="F461" s="227" t="s">
        <v>158</v>
      </c>
      <c r="G461" s="224"/>
      <c r="H461" s="226" t="s">
        <v>19</v>
      </c>
      <c r="I461" s="228"/>
      <c r="J461" s="224"/>
      <c r="K461" s="224"/>
      <c r="L461" s="229"/>
      <c r="M461" s="230"/>
      <c r="N461" s="231"/>
      <c r="O461" s="231"/>
      <c r="P461" s="231"/>
      <c r="Q461" s="231"/>
      <c r="R461" s="231"/>
      <c r="S461" s="231"/>
      <c r="T461" s="23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3" t="s">
        <v>142</v>
      </c>
      <c r="AU461" s="233" t="s">
        <v>138</v>
      </c>
      <c r="AV461" s="13" t="s">
        <v>79</v>
      </c>
      <c r="AW461" s="13" t="s">
        <v>33</v>
      </c>
      <c r="AX461" s="13" t="s">
        <v>71</v>
      </c>
      <c r="AY461" s="233" t="s">
        <v>129</v>
      </c>
    </row>
    <row r="462" s="14" customFormat="1">
      <c r="A462" s="14"/>
      <c r="B462" s="234"/>
      <c r="C462" s="235"/>
      <c r="D462" s="225" t="s">
        <v>142</v>
      </c>
      <c r="E462" s="236" t="s">
        <v>19</v>
      </c>
      <c r="F462" s="237" t="s">
        <v>1024</v>
      </c>
      <c r="G462" s="235"/>
      <c r="H462" s="238">
        <v>30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142</v>
      </c>
      <c r="AU462" s="244" t="s">
        <v>138</v>
      </c>
      <c r="AV462" s="14" t="s">
        <v>138</v>
      </c>
      <c r="AW462" s="14" t="s">
        <v>33</v>
      </c>
      <c r="AX462" s="14" t="s">
        <v>71</v>
      </c>
      <c r="AY462" s="244" t="s">
        <v>129</v>
      </c>
    </row>
    <row r="463" s="15" customFormat="1">
      <c r="A463" s="15"/>
      <c r="B463" s="245"/>
      <c r="C463" s="246"/>
      <c r="D463" s="225" t="s">
        <v>142</v>
      </c>
      <c r="E463" s="247" t="s">
        <v>19</v>
      </c>
      <c r="F463" s="248" t="s">
        <v>149</v>
      </c>
      <c r="G463" s="246"/>
      <c r="H463" s="249">
        <v>80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5" t="s">
        <v>142</v>
      </c>
      <c r="AU463" s="255" t="s">
        <v>138</v>
      </c>
      <c r="AV463" s="15" t="s">
        <v>137</v>
      </c>
      <c r="AW463" s="15" t="s">
        <v>33</v>
      </c>
      <c r="AX463" s="15" t="s">
        <v>79</v>
      </c>
      <c r="AY463" s="255" t="s">
        <v>129</v>
      </c>
    </row>
    <row r="464" s="2" customFormat="1" ht="24.15" customHeight="1">
      <c r="A464" s="39"/>
      <c r="B464" s="40"/>
      <c r="C464" s="205" t="s">
        <v>532</v>
      </c>
      <c r="D464" s="205" t="s">
        <v>132</v>
      </c>
      <c r="E464" s="206" t="s">
        <v>1025</v>
      </c>
      <c r="F464" s="207" t="s">
        <v>1026</v>
      </c>
      <c r="G464" s="208" t="s">
        <v>213</v>
      </c>
      <c r="H464" s="209">
        <v>16</v>
      </c>
      <c r="I464" s="210"/>
      <c r="J464" s="211">
        <f>ROUND(I464*H464,2)</f>
        <v>0</v>
      </c>
      <c r="K464" s="207" t="s">
        <v>136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0.00069999999999999999</v>
      </c>
      <c r="R464" s="214">
        <f>Q464*H464</f>
        <v>0.0112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243</v>
      </c>
      <c r="AT464" s="216" t="s">
        <v>132</v>
      </c>
      <c r="AU464" s="216" t="s">
        <v>138</v>
      </c>
      <c r="AY464" s="18" t="s">
        <v>129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138</v>
      </c>
      <c r="BK464" s="217">
        <f>ROUND(I464*H464,2)</f>
        <v>0</v>
      </c>
      <c r="BL464" s="18" t="s">
        <v>243</v>
      </c>
      <c r="BM464" s="216" t="s">
        <v>1027</v>
      </c>
    </row>
    <row r="465" s="2" customFormat="1">
      <c r="A465" s="39"/>
      <c r="B465" s="40"/>
      <c r="C465" s="41"/>
      <c r="D465" s="218" t="s">
        <v>140</v>
      </c>
      <c r="E465" s="41"/>
      <c r="F465" s="219" t="s">
        <v>1028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140</v>
      </c>
      <c r="AU465" s="18" t="s">
        <v>138</v>
      </c>
    </row>
    <row r="466" s="13" customFormat="1">
      <c r="A466" s="13"/>
      <c r="B466" s="223"/>
      <c r="C466" s="224"/>
      <c r="D466" s="225" t="s">
        <v>142</v>
      </c>
      <c r="E466" s="226" t="s">
        <v>19</v>
      </c>
      <c r="F466" s="227" t="s">
        <v>143</v>
      </c>
      <c r="G466" s="224"/>
      <c r="H466" s="226" t="s">
        <v>19</v>
      </c>
      <c r="I466" s="228"/>
      <c r="J466" s="224"/>
      <c r="K466" s="224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142</v>
      </c>
      <c r="AU466" s="233" t="s">
        <v>138</v>
      </c>
      <c r="AV466" s="13" t="s">
        <v>79</v>
      </c>
      <c r="AW466" s="13" t="s">
        <v>33</v>
      </c>
      <c r="AX466" s="13" t="s">
        <v>71</v>
      </c>
      <c r="AY466" s="233" t="s">
        <v>129</v>
      </c>
    </row>
    <row r="467" s="14" customFormat="1">
      <c r="A467" s="14"/>
      <c r="B467" s="234"/>
      <c r="C467" s="235"/>
      <c r="D467" s="225" t="s">
        <v>142</v>
      </c>
      <c r="E467" s="236" t="s">
        <v>19</v>
      </c>
      <c r="F467" s="237" t="s">
        <v>202</v>
      </c>
      <c r="G467" s="235"/>
      <c r="H467" s="238">
        <v>10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142</v>
      </c>
      <c r="AU467" s="244" t="s">
        <v>138</v>
      </c>
      <c r="AV467" s="14" t="s">
        <v>138</v>
      </c>
      <c r="AW467" s="14" t="s">
        <v>33</v>
      </c>
      <c r="AX467" s="14" t="s">
        <v>71</v>
      </c>
      <c r="AY467" s="244" t="s">
        <v>129</v>
      </c>
    </row>
    <row r="468" s="13" customFormat="1">
      <c r="A468" s="13"/>
      <c r="B468" s="223"/>
      <c r="C468" s="224"/>
      <c r="D468" s="225" t="s">
        <v>142</v>
      </c>
      <c r="E468" s="226" t="s">
        <v>19</v>
      </c>
      <c r="F468" s="227" t="s">
        <v>158</v>
      </c>
      <c r="G468" s="224"/>
      <c r="H468" s="226" t="s">
        <v>19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142</v>
      </c>
      <c r="AU468" s="233" t="s">
        <v>138</v>
      </c>
      <c r="AV468" s="13" t="s">
        <v>79</v>
      </c>
      <c r="AW468" s="13" t="s">
        <v>33</v>
      </c>
      <c r="AX468" s="13" t="s">
        <v>71</v>
      </c>
      <c r="AY468" s="233" t="s">
        <v>129</v>
      </c>
    </row>
    <row r="469" s="14" customFormat="1">
      <c r="A469" s="14"/>
      <c r="B469" s="234"/>
      <c r="C469" s="235"/>
      <c r="D469" s="225" t="s">
        <v>142</v>
      </c>
      <c r="E469" s="236" t="s">
        <v>19</v>
      </c>
      <c r="F469" s="237" t="s">
        <v>159</v>
      </c>
      <c r="G469" s="235"/>
      <c r="H469" s="238">
        <v>6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142</v>
      </c>
      <c r="AU469" s="244" t="s">
        <v>138</v>
      </c>
      <c r="AV469" s="14" t="s">
        <v>138</v>
      </c>
      <c r="AW469" s="14" t="s">
        <v>33</v>
      </c>
      <c r="AX469" s="14" t="s">
        <v>71</v>
      </c>
      <c r="AY469" s="244" t="s">
        <v>129</v>
      </c>
    </row>
    <row r="470" s="15" customFormat="1">
      <c r="A470" s="15"/>
      <c r="B470" s="245"/>
      <c r="C470" s="246"/>
      <c r="D470" s="225" t="s">
        <v>142</v>
      </c>
      <c r="E470" s="247" t="s">
        <v>19</v>
      </c>
      <c r="F470" s="248" t="s">
        <v>149</v>
      </c>
      <c r="G470" s="246"/>
      <c r="H470" s="249">
        <v>16</v>
      </c>
      <c r="I470" s="250"/>
      <c r="J470" s="246"/>
      <c r="K470" s="246"/>
      <c r="L470" s="251"/>
      <c r="M470" s="266"/>
      <c r="N470" s="267"/>
      <c r="O470" s="267"/>
      <c r="P470" s="267"/>
      <c r="Q470" s="267"/>
      <c r="R470" s="267"/>
      <c r="S470" s="267"/>
      <c r="T470" s="26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5" t="s">
        <v>142</v>
      </c>
      <c r="AU470" s="255" t="s">
        <v>138</v>
      </c>
      <c r="AV470" s="15" t="s">
        <v>137</v>
      </c>
      <c r="AW470" s="15" t="s">
        <v>33</v>
      </c>
      <c r="AX470" s="15" t="s">
        <v>79</v>
      </c>
      <c r="AY470" s="255" t="s">
        <v>129</v>
      </c>
    </row>
    <row r="471" s="2" customFormat="1" ht="6.96" customHeight="1">
      <c r="A471" s="39"/>
      <c r="B471" s="60"/>
      <c r="C471" s="61"/>
      <c r="D471" s="61"/>
      <c r="E471" s="61"/>
      <c r="F471" s="61"/>
      <c r="G471" s="61"/>
      <c r="H471" s="61"/>
      <c r="I471" s="61"/>
      <c r="J471" s="61"/>
      <c r="K471" s="61"/>
      <c r="L471" s="45"/>
      <c r="M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</row>
  </sheetData>
  <sheetProtection sheet="1" autoFilter="0" formatColumns="0" formatRows="0" objects="1" scenarios="1" spinCount="100000" saltValue="heURDtUsGFOuwpQHK4Ld28CNeJQBknXL+lCEUZS5rr/aB9H5OJJhmpFZ2deMiDIyC8NVyPz/dqqRrZvTDkUcKg==" hashValue="K8NOBrU7tM54CkiVzA/h+Lzy82leqfaH9Fm+ZZS9L/PdhIMe0kugHAfMyFpeYgjc6+FMFjLyrccGDNKf3LLUOQ==" algorithmName="SHA-512" password="CBFB"/>
  <autoFilter ref="C85:K47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997013217"/>
    <hyperlink ref="F92" r:id="rId2" display="https://podminky.urs.cz/item/CS_URS_2021_02/997013501"/>
    <hyperlink ref="F94" r:id="rId3" display="https://podminky.urs.cz/item/CS_URS_2021_02/997013509"/>
    <hyperlink ref="F97" r:id="rId4" display="https://podminky.urs.cz/item/CS_URS_2021_02/997013631"/>
    <hyperlink ref="F101" r:id="rId5" display="https://podminky.urs.cz/item/CS_URS_2021_02/721140802"/>
    <hyperlink ref="F108" r:id="rId6" display="https://podminky.urs.cz/item/CS_URS_2021_02/721140806"/>
    <hyperlink ref="F115" r:id="rId7" display="https://podminky.urs.cz/item/CS_URS_2021_02/721174042"/>
    <hyperlink ref="F122" r:id="rId8" display="https://podminky.urs.cz/item/CS_URS_2021_02/721174043"/>
    <hyperlink ref="F131" r:id="rId9" display="https://podminky.urs.cz/item/CS_URS_2021_02/721174045"/>
    <hyperlink ref="F138" r:id="rId10" display="https://podminky.urs.cz/item/CS_URS_2021_02/721175013"/>
    <hyperlink ref="F145" r:id="rId11" display="https://podminky.urs.cz/item/CS_URS_2021_02/721194104"/>
    <hyperlink ref="F152" r:id="rId12" display="https://podminky.urs.cz/item/CS_URS_2021_02/721194105"/>
    <hyperlink ref="F159" r:id="rId13" display="https://podminky.urs.cz/item/CS_URS_2021_02/721194109"/>
    <hyperlink ref="F166" r:id="rId14" display="https://podminky.urs.cz/item/CS_URS_2021_02/721220801"/>
    <hyperlink ref="F173" r:id="rId15" display="https://podminky.urs.cz/item/CS_URS_2021_02/721290111"/>
    <hyperlink ref="F186" r:id="rId16" display="https://podminky.urs.cz/item/CS_URS_2021_02/998721103"/>
    <hyperlink ref="F188" r:id="rId17" display="https://podminky.urs.cz/item/CS_URS_2021_02/998721181"/>
    <hyperlink ref="F190" r:id="rId18" display="https://podminky.urs.cz/item/CS_URS_2021_02/998721194"/>
    <hyperlink ref="F192" r:id="rId19" display="https://podminky.urs.cz/item/CS_URS_2021_02/998721199"/>
    <hyperlink ref="F196" r:id="rId20" display="https://podminky.urs.cz/item/CS_URS_2021_02/722130801"/>
    <hyperlink ref="F203" r:id="rId21" display="https://podminky.urs.cz/item/CS_URS_2021_02/722176112"/>
    <hyperlink ref="F210" r:id="rId22" display="https://podminky.urs.cz/item/CS_URS_2021_02/28615152"/>
    <hyperlink ref="F212" r:id="rId23" display="https://podminky.urs.cz/item/CS_URS_2021_02/722176113"/>
    <hyperlink ref="F219" r:id="rId24" display="https://podminky.urs.cz/item/CS_URS_2021_02/28615153"/>
    <hyperlink ref="F221" r:id="rId25" display="https://podminky.urs.cz/item/CS_URS_2021_02/722179192"/>
    <hyperlink ref="F228" r:id="rId26" display="https://podminky.urs.cz/item/CS_URS_2021_02/722181221"/>
    <hyperlink ref="F235" r:id="rId27" display="https://podminky.urs.cz/item/CS_URS_2021_02/722181222"/>
    <hyperlink ref="F242" r:id="rId28" display="https://podminky.urs.cz/item/CS_URS_2021_02/722181251"/>
    <hyperlink ref="F249" r:id="rId29" display="https://podminky.urs.cz/item/CS_URS_2021_02/722181252"/>
    <hyperlink ref="F256" r:id="rId30" display="https://podminky.urs.cz/item/CS_URS_2021_02/722220111"/>
    <hyperlink ref="F269" r:id="rId31" display="https://podminky.urs.cz/item/CS_URS_2021_02/722220121"/>
    <hyperlink ref="F276" r:id="rId32" display="https://podminky.urs.cz/item/CS_URS_2021_02/722240123"/>
    <hyperlink ref="F283" r:id="rId33" display="https://podminky.urs.cz/item/CS_URS_2021_02/722290234"/>
    <hyperlink ref="F290" r:id="rId34" display="https://podminky.urs.cz/item/CS_URS_2021_02/998722103"/>
    <hyperlink ref="F292" r:id="rId35" display="https://podminky.urs.cz/item/CS_URS_2021_02/998722181"/>
    <hyperlink ref="F294" r:id="rId36" display="https://podminky.urs.cz/item/CS_URS_2021_02/998722194"/>
    <hyperlink ref="F296" r:id="rId37" display="https://podminky.urs.cz/item/CS_URS_2021_02/998722199"/>
    <hyperlink ref="F300" r:id="rId38" display="https://podminky.urs.cz/item/CS_URS_2021_02/725110811"/>
    <hyperlink ref="F307" r:id="rId39" display="https://podminky.urs.cz/item/CS_URS_2021_02/725112171"/>
    <hyperlink ref="F314" r:id="rId40" display="https://podminky.urs.cz/item/CS_URS_2021_02/725210821"/>
    <hyperlink ref="F321" r:id="rId41" display="https://podminky.urs.cz/item/CS_URS_2021_02/725211602"/>
    <hyperlink ref="F328" r:id="rId42" display="https://podminky.urs.cz/item/CS_URS_2021_02/725240811"/>
    <hyperlink ref="F335" r:id="rId43" display="https://podminky.urs.cz/item/CS_URS_2021_02/725240812"/>
    <hyperlink ref="F342" r:id="rId44" display="https://podminky.urs.cz/item/CS_URS_2021_02/725241111"/>
    <hyperlink ref="F349" r:id="rId45" display="https://podminky.urs.cz/item/CS_URS_2021_02/725310823"/>
    <hyperlink ref="F356" r:id="rId46" display="https://podminky.urs.cz/item/CS_URS_2021_02/725810811"/>
    <hyperlink ref="F363" r:id="rId47" display="https://podminky.urs.cz/item/CS_URS_2021_02/725813111"/>
    <hyperlink ref="F372" r:id="rId48" display="https://podminky.urs.cz/item/CS_URS_2021_02/725813112"/>
    <hyperlink ref="F379" r:id="rId49" display="https://podminky.urs.cz/item/CS_URS_2021_02/725820801"/>
    <hyperlink ref="F392" r:id="rId50" display="https://podminky.urs.cz/item/CS_URS_2021_02/725822612"/>
    <hyperlink ref="F399" r:id="rId51" display="https://podminky.urs.cz/item/CS_URS_2021_02/725840850"/>
    <hyperlink ref="F406" r:id="rId52" display="https://podminky.urs.cz/item/CS_URS_2021_02/725840860"/>
    <hyperlink ref="F413" r:id="rId53" display="https://podminky.urs.cz/item/CS_URS_2021_02/725841311"/>
    <hyperlink ref="F420" r:id="rId54" display="https://podminky.urs.cz/item/CS_URS_2021_02/725861102"/>
    <hyperlink ref="F427" r:id="rId55" display="https://podminky.urs.cz/item/CS_URS_2021_02/725862103"/>
    <hyperlink ref="F434" r:id="rId56" display="https://podminky.urs.cz/item/CS_URS_2021_02/725865312"/>
    <hyperlink ref="F441" r:id="rId57" display="https://podminky.urs.cz/item/CS_URS_2021_02/721226521"/>
    <hyperlink ref="F448" r:id="rId58" display="https://podminky.urs.cz/item/CS_URS_2021_02/998725103"/>
    <hyperlink ref="F450" r:id="rId59" display="https://podminky.urs.cz/item/CS_URS_2021_02/998725181"/>
    <hyperlink ref="F452" r:id="rId60" display="https://podminky.urs.cz/item/CS_URS_2021_02/998725194"/>
    <hyperlink ref="F454" r:id="rId61" display="https://podminky.urs.cz/item/CS_URS_2021_02/998725199"/>
    <hyperlink ref="F458" r:id="rId62" display="https://podminky.urs.cz/item/CS_URS_2021_02/727121101"/>
    <hyperlink ref="F465" r:id="rId63" display="https://podminky.urs.cz/item/CS_URS_2021_02/72712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2 a 8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1029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2 a 8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29. 8. 2021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Oprava stoupacího potrubí č. 2 a 8 v BD Čujkovova 32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Elektroinstalace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Ostrava</v>
      </c>
      <c r="G75" s="41"/>
      <c r="H75" s="41"/>
      <c r="I75" s="33" t="s">
        <v>23</v>
      </c>
      <c r="J75" s="73" t="str">
        <f>IF(J12="","",J12)</f>
        <v>29. 8. 2021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Úřad městského obvodu Ostrava Jih</v>
      </c>
      <c r="G77" s="41"/>
      <c r="H77" s="41"/>
      <c r="I77" s="33" t="s">
        <v>31</v>
      </c>
      <c r="J77" s="37" t="str">
        <f>E21</f>
        <v>Ing. Petr Fraš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Ing. Petr Fraš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56</v>
      </c>
      <c r="E80" s="181" t="s">
        <v>52</v>
      </c>
      <c r="F80" s="181" t="s">
        <v>53</v>
      </c>
      <c r="G80" s="181" t="s">
        <v>116</v>
      </c>
      <c r="H80" s="181" t="s">
        <v>117</v>
      </c>
      <c r="I80" s="181" t="s">
        <v>118</v>
      </c>
      <c r="J80" s="181" t="s">
        <v>95</v>
      </c>
      <c r="K80" s="182" t="s">
        <v>119</v>
      </c>
      <c r="L80" s="183"/>
      <c r="M80" s="93" t="s">
        <v>19</v>
      </c>
      <c r="N80" s="94" t="s">
        <v>41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96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355</v>
      </c>
      <c r="F82" s="192" t="s">
        <v>356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138</v>
      </c>
      <c r="AT82" s="201" t="s">
        <v>70</v>
      </c>
      <c r="AU82" s="201" t="s">
        <v>71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1031</v>
      </c>
      <c r="F83" s="203" t="s">
        <v>1032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138</v>
      </c>
      <c r="AT83" s="201" t="s">
        <v>70</v>
      </c>
      <c r="AU83" s="201" t="s">
        <v>79</v>
      </c>
      <c r="AY83" s="200" t="s">
        <v>129</v>
      </c>
      <c r="BK83" s="202">
        <f>SUM(BK84:BK85)</f>
        <v>0</v>
      </c>
    </row>
    <row r="84" s="2" customFormat="1" ht="16.5" customHeight="1">
      <c r="A84" s="39"/>
      <c r="B84" s="40"/>
      <c r="C84" s="205" t="s">
        <v>79</v>
      </c>
      <c r="D84" s="205" t="s">
        <v>132</v>
      </c>
      <c r="E84" s="206" t="s">
        <v>1033</v>
      </c>
      <c r="F84" s="207" t="s">
        <v>1034</v>
      </c>
      <c r="G84" s="208" t="s">
        <v>389</v>
      </c>
      <c r="H84" s="209">
        <v>1</v>
      </c>
      <c r="I84" s="210"/>
      <c r="J84" s="211">
        <f>ROUND(I84*H84,2)</f>
        <v>0</v>
      </c>
      <c r="K84" s="207" t="s">
        <v>400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243</v>
      </c>
      <c r="AT84" s="216" t="s">
        <v>132</v>
      </c>
      <c r="AU84" s="216" t="s">
        <v>138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138</v>
      </c>
      <c r="BK84" s="217">
        <f>ROUND(I84*H84,2)</f>
        <v>0</v>
      </c>
      <c r="BL84" s="18" t="s">
        <v>243</v>
      </c>
      <c r="BM84" s="216" t="s">
        <v>1035</v>
      </c>
    </row>
    <row r="85" s="14" customFormat="1">
      <c r="A85" s="14"/>
      <c r="B85" s="234"/>
      <c r="C85" s="235"/>
      <c r="D85" s="225" t="s">
        <v>142</v>
      </c>
      <c r="E85" s="236" t="s">
        <v>19</v>
      </c>
      <c r="F85" s="237" t="s">
        <v>79</v>
      </c>
      <c r="G85" s="235"/>
      <c r="H85" s="238">
        <v>1</v>
      </c>
      <c r="I85" s="239"/>
      <c r="J85" s="235"/>
      <c r="K85" s="235"/>
      <c r="L85" s="240"/>
      <c r="M85" s="269"/>
      <c r="N85" s="270"/>
      <c r="O85" s="270"/>
      <c r="P85" s="270"/>
      <c r="Q85" s="270"/>
      <c r="R85" s="270"/>
      <c r="S85" s="270"/>
      <c r="T85" s="271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4" t="s">
        <v>142</v>
      </c>
      <c r="AU85" s="244" t="s">
        <v>138</v>
      </c>
      <c r="AV85" s="14" t="s">
        <v>138</v>
      </c>
      <c r="AW85" s="14" t="s">
        <v>33</v>
      </c>
      <c r="AX85" s="14" t="s">
        <v>79</v>
      </c>
      <c r="AY85" s="244" t="s">
        <v>129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WzIfaxmFR+XFvof9j3jVsmcgjK5TpatCZ3dKYFuKQv8i3htkJDvdDGIr/ebGuFwavt4wjB8wTHz7+p+hF2Fk4Q==" hashValue="gcLKRzfrlppxoIITUYIeKpayvZSMrE9AzlbKEaNIFGwm+riCmjWTQrI5xFb08L4YQOL8VuNBPCZgHwIph59WdA==" algorithmName="SHA-512" password="CBFB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2 a 8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ROUND((SUM(BE83:BE101)),  2)</f>
        <v>0</v>
      </c>
      <c r="G33" s="39"/>
      <c r="H33" s="39"/>
      <c r="I33" s="149">
        <v>0.20999999999999999</v>
      </c>
      <c r="J33" s="148">
        <f>ROUND(((SUM(BE83:BE101))*I33),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ROUND((SUM(BF83:BF101)),  2)</f>
        <v>0</v>
      </c>
      <c r="G34" s="39"/>
      <c r="H34" s="39"/>
      <c r="I34" s="149">
        <v>0.14999999999999999</v>
      </c>
      <c r="J34" s="148">
        <f>ROUND(((SUM(BF83:BF101))*I34),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2 a 8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29. 8. 2021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1037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1038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1039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1040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114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stoupacího potrubí č. 2 a 8 v BD Čujkovova 32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04 - VRN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Ostrava</v>
      </c>
      <c r="G77" s="41"/>
      <c r="H77" s="41"/>
      <c r="I77" s="33" t="s">
        <v>23</v>
      </c>
      <c r="J77" s="73" t="str">
        <f>IF(J12="","",J12)</f>
        <v>29. 8. 2021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Úřad městského obvodu Ostrava Jih</v>
      </c>
      <c r="G79" s="41"/>
      <c r="H79" s="41"/>
      <c r="I79" s="33" t="s">
        <v>31</v>
      </c>
      <c r="J79" s="37" t="str">
        <f>E21</f>
        <v>Ing. Petr Fraš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Petr Fraš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115</v>
      </c>
      <c r="D82" s="181" t="s">
        <v>56</v>
      </c>
      <c r="E82" s="181" t="s">
        <v>52</v>
      </c>
      <c r="F82" s="181" t="s">
        <v>53</v>
      </c>
      <c r="G82" s="181" t="s">
        <v>116</v>
      </c>
      <c r="H82" s="181" t="s">
        <v>117</v>
      </c>
      <c r="I82" s="181" t="s">
        <v>118</v>
      </c>
      <c r="J82" s="181" t="s">
        <v>95</v>
      </c>
      <c r="K82" s="182" t="s">
        <v>119</v>
      </c>
      <c r="L82" s="183"/>
      <c r="M82" s="93" t="s">
        <v>19</v>
      </c>
      <c r="N82" s="94" t="s">
        <v>41</v>
      </c>
      <c r="O82" s="94" t="s">
        <v>120</v>
      </c>
      <c r="P82" s="94" t="s">
        <v>121</v>
      </c>
      <c r="Q82" s="94" t="s">
        <v>122</v>
      </c>
      <c r="R82" s="94" t="s">
        <v>123</v>
      </c>
      <c r="S82" s="94" t="s">
        <v>124</v>
      </c>
      <c r="T82" s="95" t="s">
        <v>125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126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88</v>
      </c>
      <c r="F84" s="192" t="s">
        <v>1041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P85+P89+P99</f>
        <v>0</v>
      </c>
      <c r="Q84" s="197"/>
      <c r="R84" s="198">
        <f>R85+R89+R99</f>
        <v>0</v>
      </c>
      <c r="S84" s="197"/>
      <c r="T84" s="199">
        <f>T85+T89+T99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171</v>
      </c>
      <c r="AT84" s="201" t="s">
        <v>70</v>
      </c>
      <c r="AU84" s="201" t="s">
        <v>71</v>
      </c>
      <c r="AY84" s="200" t="s">
        <v>129</v>
      </c>
      <c r="BK84" s="202">
        <f>BK85+BK89+BK99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1042</v>
      </c>
      <c r="F85" s="203" t="s">
        <v>1043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SUM(P86:P88)</f>
        <v>0</v>
      </c>
      <c r="Q85" s="197"/>
      <c r="R85" s="198">
        <f>SUM(R86:R88)</f>
        <v>0</v>
      </c>
      <c r="S85" s="197"/>
      <c r="T85" s="199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171</v>
      </c>
      <c r="AT85" s="201" t="s">
        <v>70</v>
      </c>
      <c r="AU85" s="201" t="s">
        <v>79</v>
      </c>
      <c r="AY85" s="200" t="s">
        <v>129</v>
      </c>
      <c r="BK85" s="202">
        <f>SUM(BK86:BK88)</f>
        <v>0</v>
      </c>
    </row>
    <row r="86" s="2" customFormat="1" ht="16.5" customHeight="1">
      <c r="A86" s="39"/>
      <c r="B86" s="40"/>
      <c r="C86" s="205" t="s">
        <v>79</v>
      </c>
      <c r="D86" s="205" t="s">
        <v>132</v>
      </c>
      <c r="E86" s="206" t="s">
        <v>1044</v>
      </c>
      <c r="F86" s="207" t="s">
        <v>1045</v>
      </c>
      <c r="G86" s="208" t="s">
        <v>213</v>
      </c>
      <c r="H86" s="209">
        <v>1</v>
      </c>
      <c r="I86" s="210"/>
      <c r="J86" s="211">
        <f>ROUND(I86*H86,2)</f>
        <v>0</v>
      </c>
      <c r="K86" s="207" t="s">
        <v>136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1046</v>
      </c>
      <c r="AT86" s="216" t="s">
        <v>132</v>
      </c>
      <c r="AU86" s="216" t="s">
        <v>138</v>
      </c>
      <c r="AY86" s="18" t="s">
        <v>129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138</v>
      </c>
      <c r="BK86" s="217">
        <f>ROUND(I86*H86,2)</f>
        <v>0</v>
      </c>
      <c r="BL86" s="18" t="s">
        <v>1046</v>
      </c>
      <c r="BM86" s="216" t="s">
        <v>1047</v>
      </c>
    </row>
    <row r="87" s="2" customFormat="1">
      <c r="A87" s="39"/>
      <c r="B87" s="40"/>
      <c r="C87" s="41"/>
      <c r="D87" s="218" t="s">
        <v>140</v>
      </c>
      <c r="E87" s="41"/>
      <c r="F87" s="219" t="s">
        <v>1048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140</v>
      </c>
      <c r="AU87" s="18" t="s">
        <v>138</v>
      </c>
    </row>
    <row r="88" s="14" customFormat="1">
      <c r="A88" s="14"/>
      <c r="B88" s="234"/>
      <c r="C88" s="235"/>
      <c r="D88" s="225" t="s">
        <v>142</v>
      </c>
      <c r="E88" s="236" t="s">
        <v>19</v>
      </c>
      <c r="F88" s="237" t="s">
        <v>79</v>
      </c>
      <c r="G88" s="235"/>
      <c r="H88" s="238">
        <v>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142</v>
      </c>
      <c r="AU88" s="244" t="s">
        <v>138</v>
      </c>
      <c r="AV88" s="14" t="s">
        <v>138</v>
      </c>
      <c r="AW88" s="14" t="s">
        <v>33</v>
      </c>
      <c r="AX88" s="14" t="s">
        <v>79</v>
      </c>
      <c r="AY88" s="244" t="s">
        <v>129</v>
      </c>
    </row>
    <row r="89" s="12" customFormat="1" ht="22.8" customHeight="1">
      <c r="A89" s="12"/>
      <c r="B89" s="189"/>
      <c r="C89" s="190"/>
      <c r="D89" s="191" t="s">
        <v>70</v>
      </c>
      <c r="E89" s="203" t="s">
        <v>1049</v>
      </c>
      <c r="F89" s="203" t="s">
        <v>1050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SUM(P90:P98)</f>
        <v>0</v>
      </c>
      <c r="Q89" s="197"/>
      <c r="R89" s="198">
        <f>SUM(R90:R98)</f>
        <v>0</v>
      </c>
      <c r="S89" s="197"/>
      <c r="T89" s="199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171</v>
      </c>
      <c r="AT89" s="201" t="s">
        <v>70</v>
      </c>
      <c r="AU89" s="201" t="s">
        <v>79</v>
      </c>
      <c r="AY89" s="200" t="s">
        <v>129</v>
      </c>
      <c r="BK89" s="202">
        <f>SUM(BK90:BK98)</f>
        <v>0</v>
      </c>
    </row>
    <row r="90" s="2" customFormat="1" ht="16.5" customHeight="1">
      <c r="A90" s="39"/>
      <c r="B90" s="40"/>
      <c r="C90" s="205" t="s">
        <v>138</v>
      </c>
      <c r="D90" s="205" t="s">
        <v>132</v>
      </c>
      <c r="E90" s="206" t="s">
        <v>1051</v>
      </c>
      <c r="F90" s="207" t="s">
        <v>1052</v>
      </c>
      <c r="G90" s="208" t="s">
        <v>389</v>
      </c>
      <c r="H90" s="209">
        <v>1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1046</v>
      </c>
      <c r="AT90" s="216" t="s">
        <v>132</v>
      </c>
      <c r="AU90" s="216" t="s">
        <v>138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138</v>
      </c>
      <c r="BK90" s="217">
        <f>ROUND(I90*H90,2)</f>
        <v>0</v>
      </c>
      <c r="BL90" s="18" t="s">
        <v>1046</v>
      </c>
      <c r="BM90" s="216" t="s">
        <v>1053</v>
      </c>
    </row>
    <row r="91" s="2" customFormat="1">
      <c r="A91" s="39"/>
      <c r="B91" s="40"/>
      <c r="C91" s="41"/>
      <c r="D91" s="218" t="s">
        <v>140</v>
      </c>
      <c r="E91" s="41"/>
      <c r="F91" s="219" t="s">
        <v>1054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138</v>
      </c>
    </row>
    <row r="92" s="14" customFormat="1">
      <c r="A92" s="14"/>
      <c r="B92" s="234"/>
      <c r="C92" s="235"/>
      <c r="D92" s="225" t="s">
        <v>142</v>
      </c>
      <c r="E92" s="236" t="s">
        <v>19</v>
      </c>
      <c r="F92" s="237" t="s">
        <v>79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142</v>
      </c>
      <c r="AU92" s="244" t="s">
        <v>138</v>
      </c>
      <c r="AV92" s="14" t="s">
        <v>138</v>
      </c>
      <c r="AW92" s="14" t="s">
        <v>33</v>
      </c>
      <c r="AX92" s="14" t="s">
        <v>79</v>
      </c>
      <c r="AY92" s="244" t="s">
        <v>129</v>
      </c>
    </row>
    <row r="93" s="2" customFormat="1" ht="24.15" customHeight="1">
      <c r="A93" s="39"/>
      <c r="B93" s="40"/>
      <c r="C93" s="205" t="s">
        <v>130</v>
      </c>
      <c r="D93" s="205" t="s">
        <v>132</v>
      </c>
      <c r="E93" s="206" t="s">
        <v>1055</v>
      </c>
      <c r="F93" s="207" t="s">
        <v>1056</v>
      </c>
      <c r="G93" s="208" t="s">
        <v>389</v>
      </c>
      <c r="H93" s="209">
        <v>1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1046</v>
      </c>
      <c r="AT93" s="216" t="s">
        <v>132</v>
      </c>
      <c r="AU93" s="216" t="s">
        <v>138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138</v>
      </c>
      <c r="BK93" s="217">
        <f>ROUND(I93*H93,2)</f>
        <v>0</v>
      </c>
      <c r="BL93" s="18" t="s">
        <v>1046</v>
      </c>
      <c r="BM93" s="216" t="s">
        <v>1057</v>
      </c>
    </row>
    <row r="94" s="2" customFormat="1">
      <c r="A94" s="39"/>
      <c r="B94" s="40"/>
      <c r="C94" s="41"/>
      <c r="D94" s="218" t="s">
        <v>140</v>
      </c>
      <c r="E94" s="41"/>
      <c r="F94" s="219" t="s">
        <v>1058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138</v>
      </c>
    </row>
    <row r="95" s="14" customFormat="1">
      <c r="A95" s="14"/>
      <c r="B95" s="234"/>
      <c r="C95" s="235"/>
      <c r="D95" s="225" t="s">
        <v>142</v>
      </c>
      <c r="E95" s="236" t="s">
        <v>19</v>
      </c>
      <c r="F95" s="237" t="s">
        <v>79</v>
      </c>
      <c r="G95" s="235"/>
      <c r="H95" s="238">
        <v>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142</v>
      </c>
      <c r="AU95" s="244" t="s">
        <v>138</v>
      </c>
      <c r="AV95" s="14" t="s">
        <v>138</v>
      </c>
      <c r="AW95" s="14" t="s">
        <v>33</v>
      </c>
      <c r="AX95" s="14" t="s">
        <v>79</v>
      </c>
      <c r="AY95" s="244" t="s">
        <v>129</v>
      </c>
    </row>
    <row r="96" s="2" customFormat="1" ht="16.5" customHeight="1">
      <c r="A96" s="39"/>
      <c r="B96" s="40"/>
      <c r="C96" s="205" t="s">
        <v>137</v>
      </c>
      <c r="D96" s="205" t="s">
        <v>132</v>
      </c>
      <c r="E96" s="206" t="s">
        <v>1059</v>
      </c>
      <c r="F96" s="207" t="s">
        <v>1060</v>
      </c>
      <c r="G96" s="208" t="s">
        <v>389</v>
      </c>
      <c r="H96" s="209">
        <v>1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1046</v>
      </c>
      <c r="AT96" s="216" t="s">
        <v>132</v>
      </c>
      <c r="AU96" s="216" t="s">
        <v>138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138</v>
      </c>
      <c r="BK96" s="217">
        <f>ROUND(I96*H96,2)</f>
        <v>0</v>
      </c>
      <c r="BL96" s="18" t="s">
        <v>1046</v>
      </c>
      <c r="BM96" s="216" t="s">
        <v>1061</v>
      </c>
    </row>
    <row r="97" s="2" customFormat="1">
      <c r="A97" s="39"/>
      <c r="B97" s="40"/>
      <c r="C97" s="41"/>
      <c r="D97" s="218" t="s">
        <v>140</v>
      </c>
      <c r="E97" s="41"/>
      <c r="F97" s="219" t="s">
        <v>1062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138</v>
      </c>
    </row>
    <row r="98" s="14" customFormat="1">
      <c r="A98" s="14"/>
      <c r="B98" s="234"/>
      <c r="C98" s="235"/>
      <c r="D98" s="225" t="s">
        <v>142</v>
      </c>
      <c r="E98" s="236" t="s">
        <v>19</v>
      </c>
      <c r="F98" s="237" t="s">
        <v>79</v>
      </c>
      <c r="G98" s="235"/>
      <c r="H98" s="238">
        <v>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142</v>
      </c>
      <c r="AU98" s="244" t="s">
        <v>138</v>
      </c>
      <c r="AV98" s="14" t="s">
        <v>138</v>
      </c>
      <c r="AW98" s="14" t="s">
        <v>33</v>
      </c>
      <c r="AX98" s="14" t="s">
        <v>79</v>
      </c>
      <c r="AY98" s="244" t="s">
        <v>129</v>
      </c>
    </row>
    <row r="99" s="12" customFormat="1" ht="22.8" customHeight="1">
      <c r="A99" s="12"/>
      <c r="B99" s="189"/>
      <c r="C99" s="190"/>
      <c r="D99" s="191" t="s">
        <v>70</v>
      </c>
      <c r="E99" s="203" t="s">
        <v>1063</v>
      </c>
      <c r="F99" s="203" t="s">
        <v>1064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SUM(P100:P101)</f>
        <v>0</v>
      </c>
      <c r="Q99" s="197"/>
      <c r="R99" s="198">
        <f>SUM(R100:R101)</f>
        <v>0</v>
      </c>
      <c r="S99" s="197"/>
      <c r="T99" s="199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171</v>
      </c>
      <c r="AT99" s="201" t="s">
        <v>70</v>
      </c>
      <c r="AU99" s="201" t="s">
        <v>79</v>
      </c>
      <c r="AY99" s="200" t="s">
        <v>129</v>
      </c>
      <c r="BK99" s="202">
        <f>SUM(BK100:BK101)</f>
        <v>0</v>
      </c>
    </row>
    <row r="100" s="2" customFormat="1" ht="16.5" customHeight="1">
      <c r="A100" s="39"/>
      <c r="B100" s="40"/>
      <c r="C100" s="205" t="s">
        <v>171</v>
      </c>
      <c r="D100" s="205" t="s">
        <v>132</v>
      </c>
      <c r="E100" s="206" t="s">
        <v>1065</v>
      </c>
      <c r="F100" s="207" t="s">
        <v>1066</v>
      </c>
      <c r="G100" s="208" t="s">
        <v>389</v>
      </c>
      <c r="H100" s="209">
        <v>1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1046</v>
      </c>
      <c r="AT100" s="216" t="s">
        <v>132</v>
      </c>
      <c r="AU100" s="216" t="s">
        <v>138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138</v>
      </c>
      <c r="BK100" s="217">
        <f>ROUND(I100*H100,2)</f>
        <v>0</v>
      </c>
      <c r="BL100" s="18" t="s">
        <v>1046</v>
      </c>
      <c r="BM100" s="216" t="s">
        <v>1067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1068</v>
      </c>
      <c r="G101" s="41"/>
      <c r="H101" s="41"/>
      <c r="I101" s="220"/>
      <c r="J101" s="41"/>
      <c r="K101" s="41"/>
      <c r="L101" s="45"/>
      <c r="M101" s="272"/>
      <c r="N101" s="273"/>
      <c r="O101" s="274"/>
      <c r="P101" s="274"/>
      <c r="Q101" s="274"/>
      <c r="R101" s="274"/>
      <c r="S101" s="274"/>
      <c r="T101" s="275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138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mcua/6xoljJDKcFD7K2JrdzCUNsa+tczjbr0+hUSwp8H6xSlyvI4+NvcQvSc5tKE97Mz2WgjKd3ChDki8IV7zw==" hashValue="QM5LKj8h/e73j9zTZpRhcnvsJ9GuVVFtvHas+HnOXkF/sLvr4UI5RWxJ1IMq1VcY20fb5Htl0CmxQQIQtMNVxg==" algorithmName="SHA-512" password="CBFB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013002000"/>
    <hyperlink ref="F91" r:id="rId2" display="https://podminky.urs.cz/item/CS_URS_2021_02/032002000"/>
    <hyperlink ref="F94" r:id="rId3" display="https://podminky.urs.cz/item/CS_URS_2021_02/033002000"/>
    <hyperlink ref="F97" r:id="rId4" display="https://podminky.urs.cz/item/CS_URS_2021_02/039002000"/>
    <hyperlink ref="F101" r:id="rId5" display="https://podminky.urs.cz/item/CS_URS_2021_02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1069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1070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1071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1072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1073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1074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1075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1076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1077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1078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1079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78</v>
      </c>
      <c r="F18" s="287" t="s">
        <v>1080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1081</v>
      </c>
      <c r="F19" s="287" t="s">
        <v>1082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1083</v>
      </c>
      <c r="F20" s="287" t="s">
        <v>1084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1085</v>
      </c>
      <c r="F21" s="287" t="s">
        <v>1086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1087</v>
      </c>
      <c r="F22" s="287" t="s">
        <v>1088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1089</v>
      </c>
      <c r="F23" s="287" t="s">
        <v>1090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1091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1092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1093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1094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1095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1096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1097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1098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1099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115</v>
      </c>
      <c r="F36" s="287"/>
      <c r="G36" s="287" t="s">
        <v>1100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1101</v>
      </c>
      <c r="F37" s="287"/>
      <c r="G37" s="287" t="s">
        <v>1102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1103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1104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116</v>
      </c>
      <c r="F40" s="287"/>
      <c r="G40" s="287" t="s">
        <v>1105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117</v>
      </c>
      <c r="F41" s="287"/>
      <c r="G41" s="287" t="s">
        <v>1106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1107</v>
      </c>
      <c r="F42" s="287"/>
      <c r="G42" s="287" t="s">
        <v>1108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1109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1110</v>
      </c>
      <c r="F44" s="287"/>
      <c r="G44" s="287" t="s">
        <v>1111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119</v>
      </c>
      <c r="F45" s="287"/>
      <c r="G45" s="287" t="s">
        <v>1112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1113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1114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1115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1116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1117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1118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1119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1120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1121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1122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1123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1124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1125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1126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1127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1128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1129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1130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1131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1132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1133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1134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1135</v>
      </c>
      <c r="D76" s="305"/>
      <c r="E76" s="305"/>
      <c r="F76" s="305" t="s">
        <v>1136</v>
      </c>
      <c r="G76" s="306"/>
      <c r="H76" s="305" t="s">
        <v>53</v>
      </c>
      <c r="I76" s="305" t="s">
        <v>56</v>
      </c>
      <c r="J76" s="305" t="s">
        <v>1137</v>
      </c>
      <c r="K76" s="304"/>
    </row>
    <row r="77" s="1" customFormat="1" ht="17.25" customHeight="1">
      <c r="B77" s="302"/>
      <c r="C77" s="307" t="s">
        <v>1138</v>
      </c>
      <c r="D77" s="307"/>
      <c r="E77" s="307"/>
      <c r="F77" s="308" t="s">
        <v>1139</v>
      </c>
      <c r="G77" s="309"/>
      <c r="H77" s="307"/>
      <c r="I77" s="307"/>
      <c r="J77" s="307" t="s">
        <v>1140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1141</v>
      </c>
      <c r="G79" s="314"/>
      <c r="H79" s="290" t="s">
        <v>1142</v>
      </c>
      <c r="I79" s="290" t="s">
        <v>1143</v>
      </c>
      <c r="J79" s="290">
        <v>20</v>
      </c>
      <c r="K79" s="304"/>
    </row>
    <row r="80" s="1" customFormat="1" ht="15" customHeight="1">
      <c r="B80" s="302"/>
      <c r="C80" s="290" t="s">
        <v>1144</v>
      </c>
      <c r="D80" s="290"/>
      <c r="E80" s="290"/>
      <c r="F80" s="313" t="s">
        <v>1141</v>
      </c>
      <c r="G80" s="314"/>
      <c r="H80" s="290" t="s">
        <v>1145</v>
      </c>
      <c r="I80" s="290" t="s">
        <v>1143</v>
      </c>
      <c r="J80" s="290">
        <v>120</v>
      </c>
      <c r="K80" s="304"/>
    </row>
    <row r="81" s="1" customFormat="1" ht="15" customHeight="1">
      <c r="B81" s="315"/>
      <c r="C81" s="290" t="s">
        <v>1146</v>
      </c>
      <c r="D81" s="290"/>
      <c r="E81" s="290"/>
      <c r="F81" s="313" t="s">
        <v>1147</v>
      </c>
      <c r="G81" s="314"/>
      <c r="H81" s="290" t="s">
        <v>1148</v>
      </c>
      <c r="I81" s="290" t="s">
        <v>1143</v>
      </c>
      <c r="J81" s="290">
        <v>50</v>
      </c>
      <c r="K81" s="304"/>
    </row>
    <row r="82" s="1" customFormat="1" ht="15" customHeight="1">
      <c r="B82" s="315"/>
      <c r="C82" s="290" t="s">
        <v>1149</v>
      </c>
      <c r="D82" s="290"/>
      <c r="E82" s="290"/>
      <c r="F82" s="313" t="s">
        <v>1141</v>
      </c>
      <c r="G82" s="314"/>
      <c r="H82" s="290" t="s">
        <v>1150</v>
      </c>
      <c r="I82" s="290" t="s">
        <v>1151</v>
      </c>
      <c r="J82" s="290"/>
      <c r="K82" s="304"/>
    </row>
    <row r="83" s="1" customFormat="1" ht="15" customHeight="1">
      <c r="B83" s="315"/>
      <c r="C83" s="316" t="s">
        <v>1152</v>
      </c>
      <c r="D83" s="316"/>
      <c r="E83" s="316"/>
      <c r="F83" s="317" t="s">
        <v>1147</v>
      </c>
      <c r="G83" s="316"/>
      <c r="H83" s="316" t="s">
        <v>1153</v>
      </c>
      <c r="I83" s="316" t="s">
        <v>1143</v>
      </c>
      <c r="J83" s="316">
        <v>15</v>
      </c>
      <c r="K83" s="304"/>
    </row>
    <row r="84" s="1" customFormat="1" ht="15" customHeight="1">
      <c r="B84" s="315"/>
      <c r="C84" s="316" t="s">
        <v>1154</v>
      </c>
      <c r="D84" s="316"/>
      <c r="E84" s="316"/>
      <c r="F84" s="317" t="s">
        <v>1147</v>
      </c>
      <c r="G84" s="316"/>
      <c r="H84" s="316" t="s">
        <v>1155</v>
      </c>
      <c r="I84" s="316" t="s">
        <v>1143</v>
      </c>
      <c r="J84" s="316">
        <v>15</v>
      </c>
      <c r="K84" s="304"/>
    </row>
    <row r="85" s="1" customFormat="1" ht="15" customHeight="1">
      <c r="B85" s="315"/>
      <c r="C85" s="316" t="s">
        <v>1156</v>
      </c>
      <c r="D85" s="316"/>
      <c r="E85" s="316"/>
      <c r="F85" s="317" t="s">
        <v>1147</v>
      </c>
      <c r="G85" s="316"/>
      <c r="H85" s="316" t="s">
        <v>1157</v>
      </c>
      <c r="I85" s="316" t="s">
        <v>1143</v>
      </c>
      <c r="J85" s="316">
        <v>20</v>
      </c>
      <c r="K85" s="304"/>
    </row>
    <row r="86" s="1" customFormat="1" ht="15" customHeight="1">
      <c r="B86" s="315"/>
      <c r="C86" s="316" t="s">
        <v>1158</v>
      </c>
      <c r="D86" s="316"/>
      <c r="E86" s="316"/>
      <c r="F86" s="317" t="s">
        <v>1147</v>
      </c>
      <c r="G86" s="316"/>
      <c r="H86" s="316" t="s">
        <v>1159</v>
      </c>
      <c r="I86" s="316" t="s">
        <v>1143</v>
      </c>
      <c r="J86" s="316">
        <v>20</v>
      </c>
      <c r="K86" s="304"/>
    </row>
    <row r="87" s="1" customFormat="1" ht="15" customHeight="1">
      <c r="B87" s="315"/>
      <c r="C87" s="290" t="s">
        <v>1160</v>
      </c>
      <c r="D87" s="290"/>
      <c r="E87" s="290"/>
      <c r="F87" s="313" t="s">
        <v>1147</v>
      </c>
      <c r="G87" s="314"/>
      <c r="H87" s="290" t="s">
        <v>1161</v>
      </c>
      <c r="I87" s="290" t="s">
        <v>1143</v>
      </c>
      <c r="J87" s="290">
        <v>50</v>
      </c>
      <c r="K87" s="304"/>
    </row>
    <row r="88" s="1" customFormat="1" ht="15" customHeight="1">
      <c r="B88" s="315"/>
      <c r="C88" s="290" t="s">
        <v>1162</v>
      </c>
      <c r="D88" s="290"/>
      <c r="E88" s="290"/>
      <c r="F88" s="313" t="s">
        <v>1147</v>
      </c>
      <c r="G88" s="314"/>
      <c r="H88" s="290" t="s">
        <v>1163</v>
      </c>
      <c r="I88" s="290" t="s">
        <v>1143</v>
      </c>
      <c r="J88" s="290">
        <v>20</v>
      </c>
      <c r="K88" s="304"/>
    </row>
    <row r="89" s="1" customFormat="1" ht="15" customHeight="1">
      <c r="B89" s="315"/>
      <c r="C89" s="290" t="s">
        <v>1164</v>
      </c>
      <c r="D89" s="290"/>
      <c r="E89" s="290"/>
      <c r="F89" s="313" t="s">
        <v>1147</v>
      </c>
      <c r="G89" s="314"/>
      <c r="H89" s="290" t="s">
        <v>1165</v>
      </c>
      <c r="I89" s="290" t="s">
        <v>1143</v>
      </c>
      <c r="J89" s="290">
        <v>20</v>
      </c>
      <c r="K89" s="304"/>
    </row>
    <row r="90" s="1" customFormat="1" ht="15" customHeight="1">
      <c r="B90" s="315"/>
      <c r="C90" s="290" t="s">
        <v>1166</v>
      </c>
      <c r="D90" s="290"/>
      <c r="E90" s="290"/>
      <c r="F90" s="313" t="s">
        <v>1147</v>
      </c>
      <c r="G90" s="314"/>
      <c r="H90" s="290" t="s">
        <v>1167</v>
      </c>
      <c r="I90" s="290" t="s">
        <v>1143</v>
      </c>
      <c r="J90" s="290">
        <v>50</v>
      </c>
      <c r="K90" s="304"/>
    </row>
    <row r="91" s="1" customFormat="1" ht="15" customHeight="1">
      <c r="B91" s="315"/>
      <c r="C91" s="290" t="s">
        <v>1168</v>
      </c>
      <c r="D91" s="290"/>
      <c r="E91" s="290"/>
      <c r="F91" s="313" t="s">
        <v>1147</v>
      </c>
      <c r="G91" s="314"/>
      <c r="H91" s="290" t="s">
        <v>1168</v>
      </c>
      <c r="I91" s="290" t="s">
        <v>1143</v>
      </c>
      <c r="J91" s="290">
        <v>50</v>
      </c>
      <c r="K91" s="304"/>
    </row>
    <row r="92" s="1" customFormat="1" ht="15" customHeight="1">
      <c r="B92" s="315"/>
      <c r="C92" s="290" t="s">
        <v>1169</v>
      </c>
      <c r="D92" s="290"/>
      <c r="E92" s="290"/>
      <c r="F92" s="313" t="s">
        <v>1147</v>
      </c>
      <c r="G92" s="314"/>
      <c r="H92" s="290" t="s">
        <v>1170</v>
      </c>
      <c r="I92" s="290" t="s">
        <v>1143</v>
      </c>
      <c r="J92" s="290">
        <v>255</v>
      </c>
      <c r="K92" s="304"/>
    </row>
    <row r="93" s="1" customFormat="1" ht="15" customHeight="1">
      <c r="B93" s="315"/>
      <c r="C93" s="290" t="s">
        <v>1171</v>
      </c>
      <c r="D93" s="290"/>
      <c r="E93" s="290"/>
      <c r="F93" s="313" t="s">
        <v>1141</v>
      </c>
      <c r="G93" s="314"/>
      <c r="H93" s="290" t="s">
        <v>1172</v>
      </c>
      <c r="I93" s="290" t="s">
        <v>1173</v>
      </c>
      <c r="J93" s="290"/>
      <c r="K93" s="304"/>
    </row>
    <row r="94" s="1" customFormat="1" ht="15" customHeight="1">
      <c r="B94" s="315"/>
      <c r="C94" s="290" t="s">
        <v>1174</v>
      </c>
      <c r="D94" s="290"/>
      <c r="E94" s="290"/>
      <c r="F94" s="313" t="s">
        <v>1141</v>
      </c>
      <c r="G94" s="314"/>
      <c r="H94" s="290" t="s">
        <v>1175</v>
      </c>
      <c r="I94" s="290" t="s">
        <v>1176</v>
      </c>
      <c r="J94" s="290"/>
      <c r="K94" s="304"/>
    </row>
    <row r="95" s="1" customFormat="1" ht="15" customHeight="1">
      <c r="B95" s="315"/>
      <c r="C95" s="290" t="s">
        <v>1177</v>
      </c>
      <c r="D95" s="290"/>
      <c r="E95" s="290"/>
      <c r="F95" s="313" t="s">
        <v>1141</v>
      </c>
      <c r="G95" s="314"/>
      <c r="H95" s="290" t="s">
        <v>1177</v>
      </c>
      <c r="I95" s="290" t="s">
        <v>1176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1141</v>
      </c>
      <c r="G96" s="314"/>
      <c r="H96" s="290" t="s">
        <v>1178</v>
      </c>
      <c r="I96" s="290" t="s">
        <v>1176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1141</v>
      </c>
      <c r="G97" s="314"/>
      <c r="H97" s="290" t="s">
        <v>1179</v>
      </c>
      <c r="I97" s="290" t="s">
        <v>1176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1180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1135</v>
      </c>
      <c r="D103" s="305"/>
      <c r="E103" s="305"/>
      <c r="F103" s="305" t="s">
        <v>1136</v>
      </c>
      <c r="G103" s="306"/>
      <c r="H103" s="305" t="s">
        <v>53</v>
      </c>
      <c r="I103" s="305" t="s">
        <v>56</v>
      </c>
      <c r="J103" s="305" t="s">
        <v>1137</v>
      </c>
      <c r="K103" s="304"/>
    </row>
    <row r="104" s="1" customFormat="1" ht="17.25" customHeight="1">
      <c r="B104" s="302"/>
      <c r="C104" s="307" t="s">
        <v>1138</v>
      </c>
      <c r="D104" s="307"/>
      <c r="E104" s="307"/>
      <c r="F104" s="308" t="s">
        <v>1139</v>
      </c>
      <c r="G104" s="309"/>
      <c r="H104" s="307"/>
      <c r="I104" s="307"/>
      <c r="J104" s="307" t="s">
        <v>1140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1141</v>
      </c>
      <c r="G106" s="290"/>
      <c r="H106" s="290" t="s">
        <v>1181</v>
      </c>
      <c r="I106" s="290" t="s">
        <v>1143</v>
      </c>
      <c r="J106" s="290">
        <v>20</v>
      </c>
      <c r="K106" s="304"/>
    </row>
    <row r="107" s="1" customFormat="1" ht="15" customHeight="1">
      <c r="B107" s="302"/>
      <c r="C107" s="290" t="s">
        <v>1144</v>
      </c>
      <c r="D107" s="290"/>
      <c r="E107" s="290"/>
      <c r="F107" s="313" t="s">
        <v>1141</v>
      </c>
      <c r="G107" s="290"/>
      <c r="H107" s="290" t="s">
        <v>1181</v>
      </c>
      <c r="I107" s="290" t="s">
        <v>1143</v>
      </c>
      <c r="J107" s="290">
        <v>120</v>
      </c>
      <c r="K107" s="304"/>
    </row>
    <row r="108" s="1" customFormat="1" ht="15" customHeight="1">
      <c r="B108" s="315"/>
      <c r="C108" s="290" t="s">
        <v>1146</v>
      </c>
      <c r="D108" s="290"/>
      <c r="E108" s="290"/>
      <c r="F108" s="313" t="s">
        <v>1147</v>
      </c>
      <c r="G108" s="290"/>
      <c r="H108" s="290" t="s">
        <v>1181</v>
      </c>
      <c r="I108" s="290" t="s">
        <v>1143</v>
      </c>
      <c r="J108" s="290">
        <v>50</v>
      </c>
      <c r="K108" s="304"/>
    </row>
    <row r="109" s="1" customFormat="1" ht="15" customHeight="1">
      <c r="B109" s="315"/>
      <c r="C109" s="290" t="s">
        <v>1149</v>
      </c>
      <c r="D109" s="290"/>
      <c r="E109" s="290"/>
      <c r="F109" s="313" t="s">
        <v>1141</v>
      </c>
      <c r="G109" s="290"/>
      <c r="H109" s="290" t="s">
        <v>1181</v>
      </c>
      <c r="I109" s="290" t="s">
        <v>1151</v>
      </c>
      <c r="J109" s="290"/>
      <c r="K109" s="304"/>
    </row>
    <row r="110" s="1" customFormat="1" ht="15" customHeight="1">
      <c r="B110" s="315"/>
      <c r="C110" s="290" t="s">
        <v>1160</v>
      </c>
      <c r="D110" s="290"/>
      <c r="E110" s="290"/>
      <c r="F110" s="313" t="s">
        <v>1147</v>
      </c>
      <c r="G110" s="290"/>
      <c r="H110" s="290" t="s">
        <v>1181</v>
      </c>
      <c r="I110" s="290" t="s">
        <v>1143</v>
      </c>
      <c r="J110" s="290">
        <v>50</v>
      </c>
      <c r="K110" s="304"/>
    </row>
    <row r="111" s="1" customFormat="1" ht="15" customHeight="1">
      <c r="B111" s="315"/>
      <c r="C111" s="290" t="s">
        <v>1168</v>
      </c>
      <c r="D111" s="290"/>
      <c r="E111" s="290"/>
      <c r="F111" s="313" t="s">
        <v>1147</v>
      </c>
      <c r="G111" s="290"/>
      <c r="H111" s="290" t="s">
        <v>1181</v>
      </c>
      <c r="I111" s="290" t="s">
        <v>1143</v>
      </c>
      <c r="J111" s="290">
        <v>50</v>
      </c>
      <c r="K111" s="304"/>
    </row>
    <row r="112" s="1" customFormat="1" ht="15" customHeight="1">
      <c r="B112" s="315"/>
      <c r="C112" s="290" t="s">
        <v>1166</v>
      </c>
      <c r="D112" s="290"/>
      <c r="E112" s="290"/>
      <c r="F112" s="313" t="s">
        <v>1147</v>
      </c>
      <c r="G112" s="290"/>
      <c r="H112" s="290" t="s">
        <v>1181</v>
      </c>
      <c r="I112" s="290" t="s">
        <v>1143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1141</v>
      </c>
      <c r="G113" s="290"/>
      <c r="H113" s="290" t="s">
        <v>1182</v>
      </c>
      <c r="I113" s="290" t="s">
        <v>1143</v>
      </c>
      <c r="J113" s="290">
        <v>20</v>
      </c>
      <c r="K113" s="304"/>
    </row>
    <row r="114" s="1" customFormat="1" ht="15" customHeight="1">
      <c r="B114" s="315"/>
      <c r="C114" s="290" t="s">
        <v>1183</v>
      </c>
      <c r="D114" s="290"/>
      <c r="E114" s="290"/>
      <c r="F114" s="313" t="s">
        <v>1141</v>
      </c>
      <c r="G114" s="290"/>
      <c r="H114" s="290" t="s">
        <v>1184</v>
      </c>
      <c r="I114" s="290" t="s">
        <v>1143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1141</v>
      </c>
      <c r="G115" s="290"/>
      <c r="H115" s="290" t="s">
        <v>1185</v>
      </c>
      <c r="I115" s="290" t="s">
        <v>1176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1141</v>
      </c>
      <c r="G116" s="290"/>
      <c r="H116" s="290" t="s">
        <v>1186</v>
      </c>
      <c r="I116" s="290" t="s">
        <v>1176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1141</v>
      </c>
      <c r="G117" s="290"/>
      <c r="H117" s="290" t="s">
        <v>1187</v>
      </c>
      <c r="I117" s="290" t="s">
        <v>1188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1189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1135</v>
      </c>
      <c r="D123" s="305"/>
      <c r="E123" s="305"/>
      <c r="F123" s="305" t="s">
        <v>1136</v>
      </c>
      <c r="G123" s="306"/>
      <c r="H123" s="305" t="s">
        <v>53</v>
      </c>
      <c r="I123" s="305" t="s">
        <v>56</v>
      </c>
      <c r="J123" s="305" t="s">
        <v>1137</v>
      </c>
      <c r="K123" s="334"/>
    </row>
    <row r="124" s="1" customFormat="1" ht="17.25" customHeight="1">
      <c r="B124" s="333"/>
      <c r="C124" s="307" t="s">
        <v>1138</v>
      </c>
      <c r="D124" s="307"/>
      <c r="E124" s="307"/>
      <c r="F124" s="308" t="s">
        <v>1139</v>
      </c>
      <c r="G124" s="309"/>
      <c r="H124" s="307"/>
      <c r="I124" s="307"/>
      <c r="J124" s="307" t="s">
        <v>1140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1144</v>
      </c>
      <c r="D126" s="312"/>
      <c r="E126" s="312"/>
      <c r="F126" s="313" t="s">
        <v>1141</v>
      </c>
      <c r="G126" s="290"/>
      <c r="H126" s="290" t="s">
        <v>1181</v>
      </c>
      <c r="I126" s="290" t="s">
        <v>1143</v>
      </c>
      <c r="J126" s="290">
        <v>120</v>
      </c>
      <c r="K126" s="338"/>
    </row>
    <row r="127" s="1" customFormat="1" ht="15" customHeight="1">
      <c r="B127" s="335"/>
      <c r="C127" s="290" t="s">
        <v>1190</v>
      </c>
      <c r="D127" s="290"/>
      <c r="E127" s="290"/>
      <c r="F127" s="313" t="s">
        <v>1141</v>
      </c>
      <c r="G127" s="290"/>
      <c r="H127" s="290" t="s">
        <v>1191</v>
      </c>
      <c r="I127" s="290" t="s">
        <v>1143</v>
      </c>
      <c r="J127" s="290" t="s">
        <v>1192</v>
      </c>
      <c r="K127" s="338"/>
    </row>
    <row r="128" s="1" customFormat="1" ht="15" customHeight="1">
      <c r="B128" s="335"/>
      <c r="C128" s="290" t="s">
        <v>1089</v>
      </c>
      <c r="D128" s="290"/>
      <c r="E128" s="290"/>
      <c r="F128" s="313" t="s">
        <v>1141</v>
      </c>
      <c r="G128" s="290"/>
      <c r="H128" s="290" t="s">
        <v>1193</v>
      </c>
      <c r="I128" s="290" t="s">
        <v>1143</v>
      </c>
      <c r="J128" s="290" t="s">
        <v>1192</v>
      </c>
      <c r="K128" s="338"/>
    </row>
    <row r="129" s="1" customFormat="1" ht="15" customHeight="1">
      <c r="B129" s="335"/>
      <c r="C129" s="290" t="s">
        <v>1152</v>
      </c>
      <c r="D129" s="290"/>
      <c r="E129" s="290"/>
      <c r="F129" s="313" t="s">
        <v>1147</v>
      </c>
      <c r="G129" s="290"/>
      <c r="H129" s="290" t="s">
        <v>1153</v>
      </c>
      <c r="I129" s="290" t="s">
        <v>1143</v>
      </c>
      <c r="J129" s="290">
        <v>15</v>
      </c>
      <c r="K129" s="338"/>
    </row>
    <row r="130" s="1" customFormat="1" ht="15" customHeight="1">
      <c r="B130" s="335"/>
      <c r="C130" s="316" t="s">
        <v>1154</v>
      </c>
      <c r="D130" s="316"/>
      <c r="E130" s="316"/>
      <c r="F130" s="317" t="s">
        <v>1147</v>
      </c>
      <c r="G130" s="316"/>
      <c r="H130" s="316" t="s">
        <v>1155</v>
      </c>
      <c r="I130" s="316" t="s">
        <v>1143</v>
      </c>
      <c r="J130" s="316">
        <v>15</v>
      </c>
      <c r="K130" s="338"/>
    </row>
    <row r="131" s="1" customFormat="1" ht="15" customHeight="1">
      <c r="B131" s="335"/>
      <c r="C131" s="316" t="s">
        <v>1156</v>
      </c>
      <c r="D131" s="316"/>
      <c r="E131" s="316"/>
      <c r="F131" s="317" t="s">
        <v>1147</v>
      </c>
      <c r="G131" s="316"/>
      <c r="H131" s="316" t="s">
        <v>1157</v>
      </c>
      <c r="I131" s="316" t="s">
        <v>1143</v>
      </c>
      <c r="J131" s="316">
        <v>20</v>
      </c>
      <c r="K131" s="338"/>
    </row>
    <row r="132" s="1" customFormat="1" ht="15" customHeight="1">
      <c r="B132" s="335"/>
      <c r="C132" s="316" t="s">
        <v>1158</v>
      </c>
      <c r="D132" s="316"/>
      <c r="E132" s="316"/>
      <c r="F132" s="317" t="s">
        <v>1147</v>
      </c>
      <c r="G132" s="316"/>
      <c r="H132" s="316" t="s">
        <v>1159</v>
      </c>
      <c r="I132" s="316" t="s">
        <v>1143</v>
      </c>
      <c r="J132" s="316">
        <v>20</v>
      </c>
      <c r="K132" s="338"/>
    </row>
    <row r="133" s="1" customFormat="1" ht="15" customHeight="1">
      <c r="B133" s="335"/>
      <c r="C133" s="290" t="s">
        <v>1146</v>
      </c>
      <c r="D133" s="290"/>
      <c r="E133" s="290"/>
      <c r="F133" s="313" t="s">
        <v>1147</v>
      </c>
      <c r="G133" s="290"/>
      <c r="H133" s="290" t="s">
        <v>1181</v>
      </c>
      <c r="I133" s="290" t="s">
        <v>1143</v>
      </c>
      <c r="J133" s="290">
        <v>50</v>
      </c>
      <c r="K133" s="338"/>
    </row>
    <row r="134" s="1" customFormat="1" ht="15" customHeight="1">
      <c r="B134" s="335"/>
      <c r="C134" s="290" t="s">
        <v>1160</v>
      </c>
      <c r="D134" s="290"/>
      <c r="E134" s="290"/>
      <c r="F134" s="313" t="s">
        <v>1147</v>
      </c>
      <c r="G134" s="290"/>
      <c r="H134" s="290" t="s">
        <v>1181</v>
      </c>
      <c r="I134" s="290" t="s">
        <v>1143</v>
      </c>
      <c r="J134" s="290">
        <v>50</v>
      </c>
      <c r="K134" s="338"/>
    </row>
    <row r="135" s="1" customFormat="1" ht="15" customHeight="1">
      <c r="B135" s="335"/>
      <c r="C135" s="290" t="s">
        <v>1166</v>
      </c>
      <c r="D135" s="290"/>
      <c r="E135" s="290"/>
      <c r="F135" s="313" t="s">
        <v>1147</v>
      </c>
      <c r="G135" s="290"/>
      <c r="H135" s="290" t="s">
        <v>1181</v>
      </c>
      <c r="I135" s="290" t="s">
        <v>1143</v>
      </c>
      <c r="J135" s="290">
        <v>50</v>
      </c>
      <c r="K135" s="338"/>
    </row>
    <row r="136" s="1" customFormat="1" ht="15" customHeight="1">
      <c r="B136" s="335"/>
      <c r="C136" s="290" t="s">
        <v>1168</v>
      </c>
      <c r="D136" s="290"/>
      <c r="E136" s="290"/>
      <c r="F136" s="313" t="s">
        <v>1147</v>
      </c>
      <c r="G136" s="290"/>
      <c r="H136" s="290" t="s">
        <v>1181</v>
      </c>
      <c r="I136" s="290" t="s">
        <v>1143</v>
      </c>
      <c r="J136" s="290">
        <v>50</v>
      </c>
      <c r="K136" s="338"/>
    </row>
    <row r="137" s="1" customFormat="1" ht="15" customHeight="1">
      <c r="B137" s="335"/>
      <c r="C137" s="290" t="s">
        <v>1169</v>
      </c>
      <c r="D137" s="290"/>
      <c r="E137" s="290"/>
      <c r="F137" s="313" t="s">
        <v>1147</v>
      </c>
      <c r="G137" s="290"/>
      <c r="H137" s="290" t="s">
        <v>1194</v>
      </c>
      <c r="I137" s="290" t="s">
        <v>1143</v>
      </c>
      <c r="J137" s="290">
        <v>255</v>
      </c>
      <c r="K137" s="338"/>
    </row>
    <row r="138" s="1" customFormat="1" ht="15" customHeight="1">
      <c r="B138" s="335"/>
      <c r="C138" s="290" t="s">
        <v>1171</v>
      </c>
      <c r="D138" s="290"/>
      <c r="E138" s="290"/>
      <c r="F138" s="313" t="s">
        <v>1141</v>
      </c>
      <c r="G138" s="290"/>
      <c r="H138" s="290" t="s">
        <v>1195</v>
      </c>
      <c r="I138" s="290" t="s">
        <v>1173</v>
      </c>
      <c r="J138" s="290"/>
      <c r="K138" s="338"/>
    </row>
    <row r="139" s="1" customFormat="1" ht="15" customHeight="1">
      <c r="B139" s="335"/>
      <c r="C139" s="290" t="s">
        <v>1174</v>
      </c>
      <c r="D139" s="290"/>
      <c r="E139" s="290"/>
      <c r="F139" s="313" t="s">
        <v>1141</v>
      </c>
      <c r="G139" s="290"/>
      <c r="H139" s="290" t="s">
        <v>1196</v>
      </c>
      <c r="I139" s="290" t="s">
        <v>1176</v>
      </c>
      <c r="J139" s="290"/>
      <c r="K139" s="338"/>
    </row>
    <row r="140" s="1" customFormat="1" ht="15" customHeight="1">
      <c r="B140" s="335"/>
      <c r="C140" s="290" t="s">
        <v>1177</v>
      </c>
      <c r="D140" s="290"/>
      <c r="E140" s="290"/>
      <c r="F140" s="313" t="s">
        <v>1141</v>
      </c>
      <c r="G140" s="290"/>
      <c r="H140" s="290" t="s">
        <v>1177</v>
      </c>
      <c r="I140" s="290" t="s">
        <v>1176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1141</v>
      </c>
      <c r="G141" s="290"/>
      <c r="H141" s="290" t="s">
        <v>1197</v>
      </c>
      <c r="I141" s="290" t="s">
        <v>1176</v>
      </c>
      <c r="J141" s="290"/>
      <c r="K141" s="338"/>
    </row>
    <row r="142" s="1" customFormat="1" ht="15" customHeight="1">
      <c r="B142" s="335"/>
      <c r="C142" s="290" t="s">
        <v>1198</v>
      </c>
      <c r="D142" s="290"/>
      <c r="E142" s="290"/>
      <c r="F142" s="313" t="s">
        <v>1141</v>
      </c>
      <c r="G142" s="290"/>
      <c r="H142" s="290" t="s">
        <v>1199</v>
      </c>
      <c r="I142" s="290" t="s">
        <v>1176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1200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1135</v>
      </c>
      <c r="D148" s="305"/>
      <c r="E148" s="305"/>
      <c r="F148" s="305" t="s">
        <v>1136</v>
      </c>
      <c r="G148" s="306"/>
      <c r="H148" s="305" t="s">
        <v>53</v>
      </c>
      <c r="I148" s="305" t="s">
        <v>56</v>
      </c>
      <c r="J148" s="305" t="s">
        <v>1137</v>
      </c>
      <c r="K148" s="304"/>
    </row>
    <row r="149" s="1" customFormat="1" ht="17.25" customHeight="1">
      <c r="B149" s="302"/>
      <c r="C149" s="307" t="s">
        <v>1138</v>
      </c>
      <c r="D149" s="307"/>
      <c r="E149" s="307"/>
      <c r="F149" s="308" t="s">
        <v>1139</v>
      </c>
      <c r="G149" s="309"/>
      <c r="H149" s="307"/>
      <c r="I149" s="307"/>
      <c r="J149" s="307" t="s">
        <v>1140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1144</v>
      </c>
      <c r="D151" s="290"/>
      <c r="E151" s="290"/>
      <c r="F151" s="343" t="s">
        <v>1141</v>
      </c>
      <c r="G151" s="290"/>
      <c r="H151" s="342" t="s">
        <v>1181</v>
      </c>
      <c r="I151" s="342" t="s">
        <v>1143</v>
      </c>
      <c r="J151" s="342">
        <v>120</v>
      </c>
      <c r="K151" s="338"/>
    </row>
    <row r="152" s="1" customFormat="1" ht="15" customHeight="1">
      <c r="B152" s="315"/>
      <c r="C152" s="342" t="s">
        <v>1190</v>
      </c>
      <c r="D152" s="290"/>
      <c r="E152" s="290"/>
      <c r="F152" s="343" t="s">
        <v>1141</v>
      </c>
      <c r="G152" s="290"/>
      <c r="H152" s="342" t="s">
        <v>1201</v>
      </c>
      <c r="I152" s="342" t="s">
        <v>1143</v>
      </c>
      <c r="J152" s="342" t="s">
        <v>1192</v>
      </c>
      <c r="K152" s="338"/>
    </row>
    <row r="153" s="1" customFormat="1" ht="15" customHeight="1">
      <c r="B153" s="315"/>
      <c r="C153" s="342" t="s">
        <v>1089</v>
      </c>
      <c r="D153" s="290"/>
      <c r="E153" s="290"/>
      <c r="F153" s="343" t="s">
        <v>1141</v>
      </c>
      <c r="G153" s="290"/>
      <c r="H153" s="342" t="s">
        <v>1202</v>
      </c>
      <c r="I153" s="342" t="s">
        <v>1143</v>
      </c>
      <c r="J153" s="342" t="s">
        <v>1192</v>
      </c>
      <c r="K153" s="338"/>
    </row>
    <row r="154" s="1" customFormat="1" ht="15" customHeight="1">
      <c r="B154" s="315"/>
      <c r="C154" s="342" t="s">
        <v>1146</v>
      </c>
      <c r="D154" s="290"/>
      <c r="E154" s="290"/>
      <c r="F154" s="343" t="s">
        <v>1147</v>
      </c>
      <c r="G154" s="290"/>
      <c r="H154" s="342" t="s">
        <v>1181</v>
      </c>
      <c r="I154" s="342" t="s">
        <v>1143</v>
      </c>
      <c r="J154" s="342">
        <v>50</v>
      </c>
      <c r="K154" s="338"/>
    </row>
    <row r="155" s="1" customFormat="1" ht="15" customHeight="1">
      <c r="B155" s="315"/>
      <c r="C155" s="342" t="s">
        <v>1149</v>
      </c>
      <c r="D155" s="290"/>
      <c r="E155" s="290"/>
      <c r="F155" s="343" t="s">
        <v>1141</v>
      </c>
      <c r="G155" s="290"/>
      <c r="H155" s="342" t="s">
        <v>1181</v>
      </c>
      <c r="I155" s="342" t="s">
        <v>1151</v>
      </c>
      <c r="J155" s="342"/>
      <c r="K155" s="338"/>
    </row>
    <row r="156" s="1" customFormat="1" ht="15" customHeight="1">
      <c r="B156" s="315"/>
      <c r="C156" s="342" t="s">
        <v>1160</v>
      </c>
      <c r="D156" s="290"/>
      <c r="E156" s="290"/>
      <c r="F156" s="343" t="s">
        <v>1147</v>
      </c>
      <c r="G156" s="290"/>
      <c r="H156" s="342" t="s">
        <v>1181</v>
      </c>
      <c r="I156" s="342" t="s">
        <v>1143</v>
      </c>
      <c r="J156" s="342">
        <v>50</v>
      </c>
      <c r="K156" s="338"/>
    </row>
    <row r="157" s="1" customFormat="1" ht="15" customHeight="1">
      <c r="B157" s="315"/>
      <c r="C157" s="342" t="s">
        <v>1168</v>
      </c>
      <c r="D157" s="290"/>
      <c r="E157" s="290"/>
      <c r="F157" s="343" t="s">
        <v>1147</v>
      </c>
      <c r="G157" s="290"/>
      <c r="H157" s="342" t="s">
        <v>1181</v>
      </c>
      <c r="I157" s="342" t="s">
        <v>1143</v>
      </c>
      <c r="J157" s="342">
        <v>50</v>
      </c>
      <c r="K157" s="338"/>
    </row>
    <row r="158" s="1" customFormat="1" ht="15" customHeight="1">
      <c r="B158" s="315"/>
      <c r="C158" s="342" t="s">
        <v>1166</v>
      </c>
      <c r="D158" s="290"/>
      <c r="E158" s="290"/>
      <c r="F158" s="343" t="s">
        <v>1147</v>
      </c>
      <c r="G158" s="290"/>
      <c r="H158" s="342" t="s">
        <v>1181</v>
      </c>
      <c r="I158" s="342" t="s">
        <v>1143</v>
      </c>
      <c r="J158" s="342">
        <v>50</v>
      </c>
      <c r="K158" s="338"/>
    </row>
    <row r="159" s="1" customFormat="1" ht="15" customHeight="1">
      <c r="B159" s="315"/>
      <c r="C159" s="342" t="s">
        <v>94</v>
      </c>
      <c r="D159" s="290"/>
      <c r="E159" s="290"/>
      <c r="F159" s="343" t="s">
        <v>1141</v>
      </c>
      <c r="G159" s="290"/>
      <c r="H159" s="342" t="s">
        <v>1203</v>
      </c>
      <c r="I159" s="342" t="s">
        <v>1143</v>
      </c>
      <c r="J159" s="342" t="s">
        <v>1204</v>
      </c>
      <c r="K159" s="338"/>
    </row>
    <row r="160" s="1" customFormat="1" ht="15" customHeight="1">
      <c r="B160" s="315"/>
      <c r="C160" s="342" t="s">
        <v>1205</v>
      </c>
      <c r="D160" s="290"/>
      <c r="E160" s="290"/>
      <c r="F160" s="343" t="s">
        <v>1141</v>
      </c>
      <c r="G160" s="290"/>
      <c r="H160" s="342" t="s">
        <v>1206</v>
      </c>
      <c r="I160" s="342" t="s">
        <v>1176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1207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1135</v>
      </c>
      <c r="D166" s="305"/>
      <c r="E166" s="305"/>
      <c r="F166" s="305" t="s">
        <v>1136</v>
      </c>
      <c r="G166" s="347"/>
      <c r="H166" s="348" t="s">
        <v>53</v>
      </c>
      <c r="I166" s="348" t="s">
        <v>56</v>
      </c>
      <c r="J166" s="305" t="s">
        <v>1137</v>
      </c>
      <c r="K166" s="282"/>
    </row>
    <row r="167" s="1" customFormat="1" ht="17.25" customHeight="1">
      <c r="B167" s="283"/>
      <c r="C167" s="307" t="s">
        <v>1138</v>
      </c>
      <c r="D167" s="307"/>
      <c r="E167" s="307"/>
      <c r="F167" s="308" t="s">
        <v>1139</v>
      </c>
      <c r="G167" s="349"/>
      <c r="H167" s="350"/>
      <c r="I167" s="350"/>
      <c r="J167" s="307" t="s">
        <v>1140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1144</v>
      </c>
      <c r="D169" s="290"/>
      <c r="E169" s="290"/>
      <c r="F169" s="313" t="s">
        <v>1141</v>
      </c>
      <c r="G169" s="290"/>
      <c r="H169" s="290" t="s">
        <v>1181</v>
      </c>
      <c r="I169" s="290" t="s">
        <v>1143</v>
      </c>
      <c r="J169" s="290">
        <v>120</v>
      </c>
      <c r="K169" s="338"/>
    </row>
    <row r="170" s="1" customFormat="1" ht="15" customHeight="1">
      <c r="B170" s="315"/>
      <c r="C170" s="290" t="s">
        <v>1190</v>
      </c>
      <c r="D170" s="290"/>
      <c r="E170" s="290"/>
      <c r="F170" s="313" t="s">
        <v>1141</v>
      </c>
      <c r="G170" s="290"/>
      <c r="H170" s="290" t="s">
        <v>1191</v>
      </c>
      <c r="I170" s="290" t="s">
        <v>1143</v>
      </c>
      <c r="J170" s="290" t="s">
        <v>1192</v>
      </c>
      <c r="K170" s="338"/>
    </row>
    <row r="171" s="1" customFormat="1" ht="15" customHeight="1">
      <c r="B171" s="315"/>
      <c r="C171" s="290" t="s">
        <v>1089</v>
      </c>
      <c r="D171" s="290"/>
      <c r="E171" s="290"/>
      <c r="F171" s="313" t="s">
        <v>1141</v>
      </c>
      <c r="G171" s="290"/>
      <c r="H171" s="290" t="s">
        <v>1208</v>
      </c>
      <c r="I171" s="290" t="s">
        <v>1143</v>
      </c>
      <c r="J171" s="290" t="s">
        <v>1192</v>
      </c>
      <c r="K171" s="338"/>
    </row>
    <row r="172" s="1" customFormat="1" ht="15" customHeight="1">
      <c r="B172" s="315"/>
      <c r="C172" s="290" t="s">
        <v>1146</v>
      </c>
      <c r="D172" s="290"/>
      <c r="E172" s="290"/>
      <c r="F172" s="313" t="s">
        <v>1147</v>
      </c>
      <c r="G172" s="290"/>
      <c r="H172" s="290" t="s">
        <v>1208</v>
      </c>
      <c r="I172" s="290" t="s">
        <v>1143</v>
      </c>
      <c r="J172" s="290">
        <v>50</v>
      </c>
      <c r="K172" s="338"/>
    </row>
    <row r="173" s="1" customFormat="1" ht="15" customHeight="1">
      <c r="B173" s="315"/>
      <c r="C173" s="290" t="s">
        <v>1149</v>
      </c>
      <c r="D173" s="290"/>
      <c r="E173" s="290"/>
      <c r="F173" s="313" t="s">
        <v>1141</v>
      </c>
      <c r="G173" s="290"/>
      <c r="H173" s="290" t="s">
        <v>1208</v>
      </c>
      <c r="I173" s="290" t="s">
        <v>1151</v>
      </c>
      <c r="J173" s="290"/>
      <c r="K173" s="338"/>
    </row>
    <row r="174" s="1" customFormat="1" ht="15" customHeight="1">
      <c r="B174" s="315"/>
      <c r="C174" s="290" t="s">
        <v>1160</v>
      </c>
      <c r="D174" s="290"/>
      <c r="E174" s="290"/>
      <c r="F174" s="313" t="s">
        <v>1147</v>
      </c>
      <c r="G174" s="290"/>
      <c r="H174" s="290" t="s">
        <v>1208</v>
      </c>
      <c r="I174" s="290" t="s">
        <v>1143</v>
      </c>
      <c r="J174" s="290">
        <v>50</v>
      </c>
      <c r="K174" s="338"/>
    </row>
    <row r="175" s="1" customFormat="1" ht="15" customHeight="1">
      <c r="B175" s="315"/>
      <c r="C175" s="290" t="s">
        <v>1168</v>
      </c>
      <c r="D175" s="290"/>
      <c r="E175" s="290"/>
      <c r="F175" s="313" t="s">
        <v>1147</v>
      </c>
      <c r="G175" s="290"/>
      <c r="H175" s="290" t="s">
        <v>1208</v>
      </c>
      <c r="I175" s="290" t="s">
        <v>1143</v>
      </c>
      <c r="J175" s="290">
        <v>50</v>
      </c>
      <c r="K175" s="338"/>
    </row>
    <row r="176" s="1" customFormat="1" ht="15" customHeight="1">
      <c r="B176" s="315"/>
      <c r="C176" s="290" t="s">
        <v>1166</v>
      </c>
      <c r="D176" s="290"/>
      <c r="E176" s="290"/>
      <c r="F176" s="313" t="s">
        <v>1147</v>
      </c>
      <c r="G176" s="290"/>
      <c r="H176" s="290" t="s">
        <v>1208</v>
      </c>
      <c r="I176" s="290" t="s">
        <v>1143</v>
      </c>
      <c r="J176" s="290">
        <v>50</v>
      </c>
      <c r="K176" s="338"/>
    </row>
    <row r="177" s="1" customFormat="1" ht="15" customHeight="1">
      <c r="B177" s="315"/>
      <c r="C177" s="290" t="s">
        <v>115</v>
      </c>
      <c r="D177" s="290"/>
      <c r="E177" s="290"/>
      <c r="F177" s="313" t="s">
        <v>1141</v>
      </c>
      <c r="G177" s="290"/>
      <c r="H177" s="290" t="s">
        <v>1209</v>
      </c>
      <c r="I177" s="290" t="s">
        <v>1210</v>
      </c>
      <c r="J177" s="290"/>
      <c r="K177" s="338"/>
    </row>
    <row r="178" s="1" customFormat="1" ht="15" customHeight="1">
      <c r="B178" s="315"/>
      <c r="C178" s="290" t="s">
        <v>56</v>
      </c>
      <c r="D178" s="290"/>
      <c r="E178" s="290"/>
      <c r="F178" s="313" t="s">
        <v>1141</v>
      </c>
      <c r="G178" s="290"/>
      <c r="H178" s="290" t="s">
        <v>1211</v>
      </c>
      <c r="I178" s="290" t="s">
        <v>1212</v>
      </c>
      <c r="J178" s="290">
        <v>1</v>
      </c>
      <c r="K178" s="338"/>
    </row>
    <row r="179" s="1" customFormat="1" ht="15" customHeight="1">
      <c r="B179" s="315"/>
      <c r="C179" s="290" t="s">
        <v>52</v>
      </c>
      <c r="D179" s="290"/>
      <c r="E179" s="290"/>
      <c r="F179" s="313" t="s">
        <v>1141</v>
      </c>
      <c r="G179" s="290"/>
      <c r="H179" s="290" t="s">
        <v>1213</v>
      </c>
      <c r="I179" s="290" t="s">
        <v>1143</v>
      </c>
      <c r="J179" s="290">
        <v>20</v>
      </c>
      <c r="K179" s="338"/>
    </row>
    <row r="180" s="1" customFormat="1" ht="15" customHeight="1">
      <c r="B180" s="315"/>
      <c r="C180" s="290" t="s">
        <v>53</v>
      </c>
      <c r="D180" s="290"/>
      <c r="E180" s="290"/>
      <c r="F180" s="313" t="s">
        <v>1141</v>
      </c>
      <c r="G180" s="290"/>
      <c r="H180" s="290" t="s">
        <v>1214</v>
      </c>
      <c r="I180" s="290" t="s">
        <v>1143</v>
      </c>
      <c r="J180" s="290">
        <v>255</v>
      </c>
      <c r="K180" s="338"/>
    </row>
    <row r="181" s="1" customFormat="1" ht="15" customHeight="1">
      <c r="B181" s="315"/>
      <c r="C181" s="290" t="s">
        <v>116</v>
      </c>
      <c r="D181" s="290"/>
      <c r="E181" s="290"/>
      <c r="F181" s="313" t="s">
        <v>1141</v>
      </c>
      <c r="G181" s="290"/>
      <c r="H181" s="290" t="s">
        <v>1105</v>
      </c>
      <c r="I181" s="290" t="s">
        <v>1143</v>
      </c>
      <c r="J181" s="290">
        <v>10</v>
      </c>
      <c r="K181" s="338"/>
    </row>
    <row r="182" s="1" customFormat="1" ht="15" customHeight="1">
      <c r="B182" s="315"/>
      <c r="C182" s="290" t="s">
        <v>117</v>
      </c>
      <c r="D182" s="290"/>
      <c r="E182" s="290"/>
      <c r="F182" s="313" t="s">
        <v>1141</v>
      </c>
      <c r="G182" s="290"/>
      <c r="H182" s="290" t="s">
        <v>1215</v>
      </c>
      <c r="I182" s="290" t="s">
        <v>1176</v>
      </c>
      <c r="J182" s="290"/>
      <c r="K182" s="338"/>
    </row>
    <row r="183" s="1" customFormat="1" ht="15" customHeight="1">
      <c r="B183" s="315"/>
      <c r="C183" s="290" t="s">
        <v>1216</v>
      </c>
      <c r="D183" s="290"/>
      <c r="E183" s="290"/>
      <c r="F183" s="313" t="s">
        <v>1141</v>
      </c>
      <c r="G183" s="290"/>
      <c r="H183" s="290" t="s">
        <v>1217</v>
      </c>
      <c r="I183" s="290" t="s">
        <v>1176</v>
      </c>
      <c r="J183" s="290"/>
      <c r="K183" s="338"/>
    </row>
    <row r="184" s="1" customFormat="1" ht="15" customHeight="1">
      <c r="B184" s="315"/>
      <c r="C184" s="290" t="s">
        <v>1205</v>
      </c>
      <c r="D184" s="290"/>
      <c r="E184" s="290"/>
      <c r="F184" s="313" t="s">
        <v>1141</v>
      </c>
      <c r="G184" s="290"/>
      <c r="H184" s="290" t="s">
        <v>1218</v>
      </c>
      <c r="I184" s="290" t="s">
        <v>1176</v>
      </c>
      <c r="J184" s="290"/>
      <c r="K184" s="338"/>
    </row>
    <row r="185" s="1" customFormat="1" ht="15" customHeight="1">
      <c r="B185" s="315"/>
      <c r="C185" s="290" t="s">
        <v>119</v>
      </c>
      <c r="D185" s="290"/>
      <c r="E185" s="290"/>
      <c r="F185" s="313" t="s">
        <v>1147</v>
      </c>
      <c r="G185" s="290"/>
      <c r="H185" s="290" t="s">
        <v>1219</v>
      </c>
      <c r="I185" s="290" t="s">
        <v>1143</v>
      </c>
      <c r="J185" s="290">
        <v>50</v>
      </c>
      <c r="K185" s="338"/>
    </row>
    <row r="186" s="1" customFormat="1" ht="15" customHeight="1">
      <c r="B186" s="315"/>
      <c r="C186" s="290" t="s">
        <v>1220</v>
      </c>
      <c r="D186" s="290"/>
      <c r="E186" s="290"/>
      <c r="F186" s="313" t="s">
        <v>1147</v>
      </c>
      <c r="G186" s="290"/>
      <c r="H186" s="290" t="s">
        <v>1221</v>
      </c>
      <c r="I186" s="290" t="s">
        <v>1222</v>
      </c>
      <c r="J186" s="290"/>
      <c r="K186" s="338"/>
    </row>
    <row r="187" s="1" customFormat="1" ht="15" customHeight="1">
      <c r="B187" s="315"/>
      <c r="C187" s="290" t="s">
        <v>1223</v>
      </c>
      <c r="D187" s="290"/>
      <c r="E187" s="290"/>
      <c r="F187" s="313" t="s">
        <v>1147</v>
      </c>
      <c r="G187" s="290"/>
      <c r="H187" s="290" t="s">
        <v>1224</v>
      </c>
      <c r="I187" s="290" t="s">
        <v>1222</v>
      </c>
      <c r="J187" s="290"/>
      <c r="K187" s="338"/>
    </row>
    <row r="188" s="1" customFormat="1" ht="15" customHeight="1">
      <c r="B188" s="315"/>
      <c r="C188" s="290" t="s">
        <v>1225</v>
      </c>
      <c r="D188" s="290"/>
      <c r="E188" s="290"/>
      <c r="F188" s="313" t="s">
        <v>1147</v>
      </c>
      <c r="G188" s="290"/>
      <c r="H188" s="290" t="s">
        <v>1226</v>
      </c>
      <c r="I188" s="290" t="s">
        <v>1222</v>
      </c>
      <c r="J188" s="290"/>
      <c r="K188" s="338"/>
    </row>
    <row r="189" s="1" customFormat="1" ht="15" customHeight="1">
      <c r="B189" s="315"/>
      <c r="C189" s="351" t="s">
        <v>1227</v>
      </c>
      <c r="D189" s="290"/>
      <c r="E189" s="290"/>
      <c r="F189" s="313" t="s">
        <v>1147</v>
      </c>
      <c r="G189" s="290"/>
      <c r="H189" s="290" t="s">
        <v>1228</v>
      </c>
      <c r="I189" s="290" t="s">
        <v>1229</v>
      </c>
      <c r="J189" s="352" t="s">
        <v>1230</v>
      </c>
      <c r="K189" s="338"/>
    </row>
    <row r="190" s="1" customFormat="1" ht="15" customHeight="1">
      <c r="B190" s="315"/>
      <c r="C190" s="351" t="s">
        <v>41</v>
      </c>
      <c r="D190" s="290"/>
      <c r="E190" s="290"/>
      <c r="F190" s="313" t="s">
        <v>1141</v>
      </c>
      <c r="G190" s="290"/>
      <c r="H190" s="287" t="s">
        <v>1231</v>
      </c>
      <c r="I190" s="290" t="s">
        <v>1232</v>
      </c>
      <c r="J190" s="290"/>
      <c r="K190" s="338"/>
    </row>
    <row r="191" s="1" customFormat="1" ht="15" customHeight="1">
      <c r="B191" s="315"/>
      <c r="C191" s="351" t="s">
        <v>1233</v>
      </c>
      <c r="D191" s="290"/>
      <c r="E191" s="290"/>
      <c r="F191" s="313" t="s">
        <v>1141</v>
      </c>
      <c r="G191" s="290"/>
      <c r="H191" s="290" t="s">
        <v>1234</v>
      </c>
      <c r="I191" s="290" t="s">
        <v>1176</v>
      </c>
      <c r="J191" s="290"/>
      <c r="K191" s="338"/>
    </row>
    <row r="192" s="1" customFormat="1" ht="15" customHeight="1">
      <c r="B192" s="315"/>
      <c r="C192" s="351" t="s">
        <v>1235</v>
      </c>
      <c r="D192" s="290"/>
      <c r="E192" s="290"/>
      <c r="F192" s="313" t="s">
        <v>1141</v>
      </c>
      <c r="G192" s="290"/>
      <c r="H192" s="290" t="s">
        <v>1236</v>
      </c>
      <c r="I192" s="290" t="s">
        <v>1176</v>
      </c>
      <c r="J192" s="290"/>
      <c r="K192" s="338"/>
    </row>
    <row r="193" s="1" customFormat="1" ht="15" customHeight="1">
      <c r="B193" s="315"/>
      <c r="C193" s="351" t="s">
        <v>1237</v>
      </c>
      <c r="D193" s="290"/>
      <c r="E193" s="290"/>
      <c r="F193" s="313" t="s">
        <v>1147</v>
      </c>
      <c r="G193" s="290"/>
      <c r="H193" s="290" t="s">
        <v>1238</v>
      </c>
      <c r="I193" s="290" t="s">
        <v>1176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1239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1240</v>
      </c>
      <c r="D200" s="354"/>
      <c r="E200" s="354"/>
      <c r="F200" s="354" t="s">
        <v>1241</v>
      </c>
      <c r="G200" s="355"/>
      <c r="H200" s="354" t="s">
        <v>1242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1232</v>
      </c>
      <c r="D202" s="290"/>
      <c r="E202" s="290"/>
      <c r="F202" s="313" t="s">
        <v>42</v>
      </c>
      <c r="G202" s="290"/>
      <c r="H202" s="290" t="s">
        <v>1243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43</v>
      </c>
      <c r="G203" s="290"/>
      <c r="H203" s="290" t="s">
        <v>1244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46</v>
      </c>
      <c r="G204" s="290"/>
      <c r="H204" s="290" t="s">
        <v>1245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44</v>
      </c>
      <c r="G205" s="290"/>
      <c r="H205" s="290" t="s">
        <v>1246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45</v>
      </c>
      <c r="G206" s="290"/>
      <c r="H206" s="290" t="s">
        <v>1247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1188</v>
      </c>
      <c r="D208" s="290"/>
      <c r="E208" s="290"/>
      <c r="F208" s="313" t="s">
        <v>78</v>
      </c>
      <c r="G208" s="290"/>
      <c r="H208" s="290" t="s">
        <v>1248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1083</v>
      </c>
      <c r="G209" s="290"/>
      <c r="H209" s="290" t="s">
        <v>1084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1081</v>
      </c>
      <c r="G210" s="290"/>
      <c r="H210" s="290" t="s">
        <v>1249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1085</v>
      </c>
      <c r="G211" s="351"/>
      <c r="H211" s="342" t="s">
        <v>1086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1087</v>
      </c>
      <c r="G212" s="351"/>
      <c r="H212" s="342" t="s">
        <v>1250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1212</v>
      </c>
      <c r="D214" s="290"/>
      <c r="E214" s="290"/>
      <c r="F214" s="313">
        <v>1</v>
      </c>
      <c r="G214" s="351"/>
      <c r="H214" s="342" t="s">
        <v>1251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1252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1253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1254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DESKTOP-99JUVT4\Petr Fraš</dc:creator>
  <cp:lastModifiedBy>DESKTOP-99JUVT4\Petr Fraš</cp:lastModifiedBy>
  <dcterms:created xsi:type="dcterms:W3CDTF">2021-10-21T08:46:38Z</dcterms:created>
  <dcterms:modified xsi:type="dcterms:W3CDTF">2021-10-21T08:46:44Z</dcterms:modified>
</cp:coreProperties>
</file>